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iana.belaia\Desktop\Raport Guvern\Raport Guvern 2021\Raport Guvern nesemnat\"/>
    </mc:Choice>
  </mc:AlternateContent>
  <bookViews>
    <workbookView xWindow="0" yWindow="0" windowWidth="28800" windowHeight="11700"/>
  </bookViews>
  <sheets>
    <sheet name="F 13" sheetId="1" r:id="rId1"/>
  </sheets>
  <externalReferences>
    <externalReference r:id="rId2"/>
  </externalReferences>
  <definedNames>
    <definedName name="_xlnm.Print_Area" localSheetId="0">'F 13'!$A$1:$I$245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1" l="1"/>
  <c r="G12" i="1"/>
  <c r="H12" i="1"/>
  <c r="F13" i="1"/>
  <c r="G13" i="1"/>
  <c r="H13" i="1"/>
  <c r="F14" i="1"/>
  <c r="G14" i="1"/>
  <c r="H14" i="1"/>
  <c r="F15" i="1"/>
  <c r="G15" i="1"/>
  <c r="H15" i="1"/>
  <c r="F16" i="1"/>
  <c r="G16" i="1"/>
  <c r="H16" i="1"/>
  <c r="F17" i="1"/>
  <c r="G17" i="1"/>
  <c r="H17" i="1"/>
  <c r="F18" i="1"/>
  <c r="G18" i="1"/>
  <c r="H18" i="1"/>
  <c r="F19" i="1"/>
  <c r="G19" i="1"/>
  <c r="H19" i="1"/>
  <c r="F20" i="1"/>
  <c r="G20" i="1"/>
  <c r="H20" i="1"/>
  <c r="F23" i="1"/>
  <c r="F25" i="1" s="1"/>
  <c r="G23" i="1"/>
  <c r="H23" i="1"/>
  <c r="F24" i="1"/>
  <c r="G24" i="1"/>
  <c r="H24" i="1"/>
  <c r="F28" i="1"/>
  <c r="G28" i="1"/>
  <c r="G31" i="1" s="1"/>
  <c r="H28" i="1"/>
  <c r="F29" i="1"/>
  <c r="G29" i="1"/>
  <c r="H29" i="1"/>
  <c r="F30" i="1"/>
  <c r="F31" i="1" s="1"/>
  <c r="G30" i="1"/>
  <c r="H30" i="1"/>
  <c r="F33" i="1"/>
  <c r="G33" i="1"/>
  <c r="H33" i="1"/>
  <c r="F34" i="1"/>
  <c r="G34" i="1"/>
  <c r="H34" i="1"/>
  <c r="F35" i="1"/>
  <c r="G35" i="1"/>
  <c r="H35" i="1"/>
  <c r="F36" i="1"/>
  <c r="G36" i="1"/>
  <c r="H36" i="1"/>
  <c r="F37" i="1"/>
  <c r="G37" i="1"/>
  <c r="H37" i="1"/>
  <c r="F38" i="1"/>
  <c r="G38" i="1"/>
  <c r="H38" i="1"/>
  <c r="F39" i="1"/>
  <c r="G39" i="1"/>
  <c r="H39" i="1"/>
  <c r="F40" i="1"/>
  <c r="G40" i="1"/>
  <c r="H40" i="1"/>
  <c r="F41" i="1"/>
  <c r="G41" i="1"/>
  <c r="H41" i="1"/>
  <c r="F44" i="1"/>
  <c r="G44" i="1"/>
  <c r="H44" i="1"/>
  <c r="F45" i="1"/>
  <c r="G45" i="1"/>
  <c r="H45" i="1"/>
  <c r="F46" i="1"/>
  <c r="G46" i="1"/>
  <c r="H46" i="1"/>
  <c r="F47" i="1"/>
  <c r="G47" i="1"/>
  <c r="H47" i="1"/>
  <c r="F48" i="1"/>
  <c r="G48" i="1"/>
  <c r="H48" i="1"/>
  <c r="F51" i="1"/>
  <c r="F52" i="1" s="1"/>
  <c r="G51" i="1"/>
  <c r="G52" i="1" s="1"/>
  <c r="H51" i="1"/>
  <c r="H52" i="1"/>
  <c r="F54" i="1"/>
  <c r="G54" i="1"/>
  <c r="H54" i="1"/>
  <c r="F55" i="1"/>
  <c r="G55" i="1"/>
  <c r="H55" i="1"/>
  <c r="F56" i="1"/>
  <c r="G56" i="1"/>
  <c r="H56" i="1"/>
  <c r="F57" i="1"/>
  <c r="G57" i="1"/>
  <c r="H57" i="1"/>
  <c r="F60" i="1"/>
  <c r="G60" i="1"/>
  <c r="H60" i="1"/>
  <c r="F61" i="1"/>
  <c r="G61" i="1"/>
  <c r="G62" i="1" s="1"/>
  <c r="H61" i="1"/>
  <c r="H62" i="1"/>
  <c r="F66" i="1"/>
  <c r="G66" i="1"/>
  <c r="H66" i="1"/>
  <c r="F67" i="1"/>
  <c r="G67" i="1"/>
  <c r="H67" i="1"/>
  <c r="F68" i="1"/>
  <c r="G68" i="1"/>
  <c r="H68" i="1"/>
  <c r="F69" i="1"/>
  <c r="G69" i="1"/>
  <c r="H69" i="1"/>
  <c r="F70" i="1"/>
  <c r="G70" i="1"/>
  <c r="H70" i="1"/>
  <c r="G73" i="1"/>
  <c r="G74" i="1"/>
  <c r="G77" i="1" s="1"/>
  <c r="G75" i="1"/>
  <c r="G76" i="1"/>
  <c r="H77" i="1"/>
  <c r="F79" i="1"/>
  <c r="G79" i="1"/>
  <c r="H79" i="1"/>
  <c r="F80" i="1"/>
  <c r="G80" i="1"/>
  <c r="H80" i="1"/>
  <c r="F81" i="1"/>
  <c r="G81" i="1"/>
  <c r="H81" i="1"/>
  <c r="F82" i="1"/>
  <c r="G82" i="1"/>
  <c r="H82" i="1"/>
  <c r="F83" i="1"/>
  <c r="G83" i="1"/>
  <c r="H83" i="1"/>
  <c r="F84" i="1"/>
  <c r="G84" i="1"/>
  <c r="H84" i="1"/>
  <c r="F85" i="1"/>
  <c r="G85" i="1"/>
  <c r="H85" i="1"/>
  <c r="G88" i="1"/>
  <c r="G89" i="1"/>
  <c r="G90" i="1"/>
  <c r="G91" i="1"/>
  <c r="H92" i="1"/>
  <c r="G94" i="1"/>
  <c r="G95" i="1"/>
  <c r="G96" i="1"/>
  <c r="H96" i="1"/>
  <c r="G98" i="1"/>
  <c r="G99" i="1"/>
  <c r="G100" i="1"/>
  <c r="H101" i="1"/>
  <c r="G103" i="1"/>
  <c r="G104" i="1"/>
  <c r="H105" i="1"/>
  <c r="G107" i="1"/>
  <c r="H107" i="1"/>
  <c r="G108" i="1"/>
  <c r="H108" i="1"/>
  <c r="H111" i="1" s="1"/>
  <c r="G109" i="1"/>
  <c r="H109" i="1"/>
  <c r="G110" i="1"/>
  <c r="H110" i="1"/>
  <c r="G114" i="1"/>
  <c r="H114" i="1"/>
  <c r="F119" i="1"/>
  <c r="F124" i="1" s="1"/>
  <c r="F155" i="1" s="1"/>
  <c r="G119" i="1"/>
  <c r="H119" i="1"/>
  <c r="F120" i="1"/>
  <c r="G120" i="1"/>
  <c r="H120" i="1"/>
  <c r="F121" i="1"/>
  <c r="G121" i="1"/>
  <c r="H121" i="1"/>
  <c r="F122" i="1"/>
  <c r="G122" i="1"/>
  <c r="H122" i="1"/>
  <c r="F123" i="1"/>
  <c r="G123" i="1"/>
  <c r="H123" i="1"/>
  <c r="G126" i="1"/>
  <c r="G127" i="1"/>
  <c r="G128" i="1"/>
  <c r="G129" i="1"/>
  <c r="H130" i="1"/>
  <c r="G132" i="1"/>
  <c r="G133" i="1"/>
  <c r="G134" i="1"/>
  <c r="G135" i="1"/>
  <c r="G136" i="1"/>
  <c r="H137" i="1"/>
  <c r="G139" i="1"/>
  <c r="G140" i="1"/>
  <c r="G141" i="1"/>
  <c r="H142" i="1"/>
  <c r="G144" i="1"/>
  <c r="G145" i="1"/>
  <c r="H146" i="1"/>
  <c r="G148" i="1"/>
  <c r="G149" i="1"/>
  <c r="G150" i="1"/>
  <c r="H151" i="1"/>
  <c r="G153" i="1"/>
  <c r="H153" i="1"/>
  <c r="H154" i="1" s="1"/>
  <c r="G154" i="1"/>
  <c r="G165" i="1"/>
  <c r="H165" i="1"/>
  <c r="F171" i="1"/>
  <c r="G171" i="1"/>
  <c r="H171" i="1"/>
  <c r="H176" i="1" s="1"/>
  <c r="F172" i="1"/>
  <c r="G172" i="1"/>
  <c r="H172" i="1"/>
  <c r="F173" i="1"/>
  <c r="G173" i="1"/>
  <c r="H173" i="1"/>
  <c r="F174" i="1"/>
  <c r="G174" i="1"/>
  <c r="H174" i="1"/>
  <c r="F175" i="1"/>
  <c r="G175" i="1"/>
  <c r="H175" i="1"/>
  <c r="F176" i="1"/>
  <c r="G178" i="1"/>
  <c r="H178" i="1"/>
  <c r="F179" i="1"/>
  <c r="G179" i="1"/>
  <c r="H179" i="1"/>
  <c r="F180" i="1"/>
  <c r="G180" i="1"/>
  <c r="H180" i="1"/>
  <c r="F187" i="1"/>
  <c r="G187" i="1"/>
  <c r="H187" i="1"/>
  <c r="F188" i="1"/>
  <c r="G188" i="1"/>
  <c r="H188" i="1"/>
  <c r="F189" i="1"/>
  <c r="G189" i="1"/>
  <c r="H189" i="1"/>
  <c r="F190" i="1"/>
  <c r="G190" i="1"/>
  <c r="G238" i="1" s="1"/>
  <c r="H190" i="1"/>
  <c r="F191" i="1"/>
  <c r="G191" i="1"/>
  <c r="H191" i="1"/>
  <c r="F192" i="1"/>
  <c r="G192" i="1"/>
  <c r="H192" i="1"/>
  <c r="F193" i="1"/>
  <c r="G193" i="1"/>
  <c r="H193" i="1"/>
  <c r="F194" i="1"/>
  <c r="G194" i="1"/>
  <c r="H194" i="1"/>
  <c r="F195" i="1"/>
  <c r="G195" i="1"/>
  <c r="H195" i="1"/>
  <c r="F196" i="1"/>
  <c r="G196" i="1"/>
  <c r="H196" i="1"/>
  <c r="F197" i="1"/>
  <c r="G197" i="1"/>
  <c r="H197" i="1"/>
  <c r="F198" i="1"/>
  <c r="G198" i="1"/>
  <c r="H198" i="1"/>
  <c r="F199" i="1"/>
  <c r="G199" i="1"/>
  <c r="H199" i="1"/>
  <c r="F200" i="1"/>
  <c r="G200" i="1"/>
  <c r="H200" i="1"/>
  <c r="F201" i="1"/>
  <c r="G201" i="1"/>
  <c r="H201" i="1"/>
  <c r="F202" i="1"/>
  <c r="G202" i="1"/>
  <c r="H202" i="1"/>
  <c r="F203" i="1"/>
  <c r="G203" i="1"/>
  <c r="H203" i="1"/>
  <c r="F204" i="1"/>
  <c r="G204" i="1"/>
  <c r="H204" i="1"/>
  <c r="F205" i="1"/>
  <c r="G205" i="1"/>
  <c r="H205" i="1"/>
  <c r="F206" i="1"/>
  <c r="G206" i="1"/>
  <c r="H206" i="1"/>
  <c r="F207" i="1"/>
  <c r="G207" i="1"/>
  <c r="H207" i="1"/>
  <c r="F208" i="1"/>
  <c r="G208" i="1"/>
  <c r="H208" i="1"/>
  <c r="F209" i="1"/>
  <c r="G209" i="1"/>
  <c r="H209" i="1"/>
  <c r="F210" i="1"/>
  <c r="G210" i="1"/>
  <c r="H210" i="1"/>
  <c r="F211" i="1"/>
  <c r="G211" i="1"/>
  <c r="H211" i="1"/>
  <c r="F212" i="1"/>
  <c r="G212" i="1"/>
  <c r="H212" i="1"/>
  <c r="F213" i="1"/>
  <c r="G213" i="1"/>
  <c r="H213" i="1"/>
  <c r="F214" i="1"/>
  <c r="G214" i="1"/>
  <c r="H214" i="1"/>
  <c r="F215" i="1"/>
  <c r="G215" i="1"/>
  <c r="H215" i="1"/>
  <c r="F216" i="1"/>
  <c r="G216" i="1"/>
  <c r="H216" i="1"/>
  <c r="F217" i="1"/>
  <c r="G217" i="1"/>
  <c r="H217" i="1"/>
  <c r="F218" i="1"/>
  <c r="G218" i="1"/>
  <c r="H218" i="1"/>
  <c r="F219" i="1"/>
  <c r="G219" i="1"/>
  <c r="H219" i="1"/>
  <c r="F220" i="1"/>
  <c r="G220" i="1"/>
  <c r="H220" i="1"/>
  <c r="F221" i="1"/>
  <c r="G221" i="1"/>
  <c r="H221" i="1"/>
  <c r="F222" i="1"/>
  <c r="G222" i="1"/>
  <c r="H222" i="1"/>
  <c r="F223" i="1"/>
  <c r="G223" i="1"/>
  <c r="H223" i="1"/>
  <c r="F224" i="1"/>
  <c r="G224" i="1"/>
  <c r="H224" i="1"/>
  <c r="F225" i="1"/>
  <c r="G225" i="1"/>
  <c r="H225" i="1"/>
  <c r="F226" i="1"/>
  <c r="G226" i="1"/>
  <c r="H226" i="1"/>
  <c r="F227" i="1"/>
  <c r="G227" i="1"/>
  <c r="H227" i="1"/>
  <c r="F228" i="1"/>
  <c r="G228" i="1"/>
  <c r="H228" i="1"/>
  <c r="F229" i="1"/>
  <c r="G229" i="1"/>
  <c r="H229" i="1"/>
  <c r="F230" i="1"/>
  <c r="G230" i="1"/>
  <c r="H230" i="1"/>
  <c r="F231" i="1"/>
  <c r="G231" i="1"/>
  <c r="H231" i="1"/>
  <c r="F232" i="1"/>
  <c r="G232" i="1"/>
  <c r="H232" i="1"/>
  <c r="F233" i="1"/>
  <c r="G233" i="1"/>
  <c r="H233" i="1"/>
  <c r="F234" i="1"/>
  <c r="G234" i="1"/>
  <c r="H234" i="1"/>
  <c r="F235" i="1"/>
  <c r="G235" i="1"/>
  <c r="H235" i="1"/>
  <c r="F236" i="1"/>
  <c r="G236" i="1"/>
  <c r="H236" i="1"/>
  <c r="F237" i="1"/>
  <c r="G237" i="1"/>
  <c r="H237" i="1"/>
  <c r="G111" i="1" l="1"/>
  <c r="H42" i="1"/>
  <c r="G181" i="1"/>
  <c r="G146" i="1"/>
  <c r="G142" i="1"/>
  <c r="G124" i="1"/>
  <c r="F49" i="1"/>
  <c r="G151" i="1"/>
  <c r="G71" i="1"/>
  <c r="F62" i="1"/>
  <c r="F21" i="1"/>
  <c r="F26" i="1" s="1"/>
  <c r="G86" i="1"/>
  <c r="F42" i="1"/>
  <c r="H124" i="1"/>
  <c r="G101" i="1"/>
  <c r="F71" i="1"/>
  <c r="G58" i="1"/>
  <c r="G49" i="1"/>
  <c r="H31" i="1"/>
  <c r="H86" i="1"/>
  <c r="F86" i="1"/>
  <c r="G176" i="1"/>
  <c r="H71" i="1"/>
  <c r="H58" i="1"/>
  <c r="F58" i="1"/>
  <c r="H181" i="1"/>
  <c r="G137" i="1"/>
  <c r="G105" i="1"/>
  <c r="H49" i="1"/>
  <c r="H21" i="1"/>
  <c r="F238" i="1"/>
  <c r="H238" i="1"/>
  <c r="F181" i="1"/>
  <c r="F182" i="1" s="1"/>
  <c r="G130" i="1"/>
  <c r="G92" i="1"/>
  <c r="G42" i="1"/>
  <c r="H25" i="1"/>
  <c r="G25" i="1"/>
  <c r="G21" i="1"/>
  <c r="G26" i="1" s="1"/>
  <c r="G182" i="1"/>
  <c r="H183" i="1"/>
  <c r="H155" i="1"/>
  <c r="F63" i="1"/>
  <c r="H182" i="1"/>
  <c r="F183" i="1"/>
  <c r="G63" i="1" l="1"/>
  <c r="G115" i="1"/>
  <c r="H115" i="1"/>
  <c r="G155" i="1"/>
  <c r="G183" i="1" s="1"/>
  <c r="H26" i="1"/>
  <c r="H63" i="1" s="1"/>
  <c r="F115" i="1"/>
  <c r="F116" i="1" s="1"/>
  <c r="H116" i="1" l="1"/>
  <c r="G116" i="1"/>
</calcChain>
</file>

<file path=xl/sharedStrings.xml><?xml version="1.0" encoding="utf-8"?>
<sst xmlns="http://schemas.openxmlformats.org/spreadsheetml/2006/main" count="605" uniqueCount="498">
  <si>
    <t>Nadejda Slova</t>
  </si>
  <si>
    <t>Șef Secție raportare</t>
  </si>
  <si>
    <t>Corina Damian</t>
  </si>
  <si>
    <t>Șef adjunct Direcție,                                                                                                                                                                                                                                  șef Secție operațională</t>
  </si>
  <si>
    <t>Maxim Ciobanu</t>
  </si>
  <si>
    <t>Șef Direcție Trezoreria de Stat</t>
  </si>
  <si>
    <t>Dumitru  Budianschi</t>
  </si>
  <si>
    <t>Ministru al Finanțelor</t>
  </si>
  <si>
    <t>13.999</t>
  </si>
  <si>
    <t>TOTAL CONTURI EXTRABILANȚIERE (13.999=13.1+13.2+13.3+13.4+13.5+13.6+13.7+13.8+13.9+13.10+13.11+13.12+13.13+13.14+13.15+13.16+13.17+13.18+13.19+13.20+13.21+13.22+13.23+13.24+13.25+13.26+13.27+13.28+13.29+13.30+13.31+13.32+13.33+13.34+13.35+13.36+13.37+13.38+13.39+13.40+13.41+13.42+13.43+13.44+13.45+13.46+13.47+13.48+13.49+13.50+13.51)</t>
  </si>
  <si>
    <t>13.51</t>
  </si>
  <si>
    <t>Alte conturi extrabilanțiere</t>
  </si>
  <si>
    <t>13.50</t>
  </si>
  <si>
    <t>Creanţe privind lipsurile şi delapidările de mijloace băneşti şi valori materiale aflate în organele de anchetă</t>
  </si>
  <si>
    <t>13.49</t>
  </si>
  <si>
    <t>Datorii faţă de Fondul ecologic naţional</t>
  </si>
  <si>
    <t>13.48</t>
  </si>
  <si>
    <t>Active transmise partenerului privat</t>
  </si>
  <si>
    <t>13.47</t>
  </si>
  <si>
    <t>Creanţe aferente contractelor de parteneriat public-privat</t>
  </si>
  <si>
    <t>13.46</t>
  </si>
  <si>
    <t>Creanţe privind mijloacele Fondului ecologic naţional</t>
  </si>
  <si>
    <t>13.45</t>
  </si>
  <si>
    <t>Alte datorii și restanțe extrabilanțiere</t>
  </si>
  <si>
    <t>13.44</t>
  </si>
  <si>
    <t>Datorii înghețate și eșalonate conform actelor normative</t>
  </si>
  <si>
    <t>13.43</t>
  </si>
  <si>
    <t>Creanțe compromise decontate</t>
  </si>
  <si>
    <t>13.42</t>
  </si>
  <si>
    <t>Restanțele studenților și elevilor pentru valorile materiale nerestituite</t>
  </si>
  <si>
    <t>13.41</t>
  </si>
  <si>
    <t>Formulare de valoare</t>
  </si>
  <si>
    <t>13.40</t>
  </si>
  <si>
    <t>Valori primite în custodie de la condamnați</t>
  </si>
  <si>
    <t>13.39</t>
  </si>
  <si>
    <t>Premii și cupe sportive transmisibile</t>
  </si>
  <si>
    <t>13.38</t>
  </si>
  <si>
    <t>Valori în mărfuri și materiale primite în custodie</t>
  </si>
  <si>
    <t>13.37</t>
  </si>
  <si>
    <t>Active luate în locațiune/arendă</t>
  </si>
  <si>
    <t>13.36</t>
  </si>
  <si>
    <t>Angajamente ale bugetelor locale de nivelul I</t>
  </si>
  <si>
    <t>13.35</t>
  </si>
  <si>
    <t>Angajamente ale bugetelor locale de nivelul II</t>
  </si>
  <si>
    <t>13.34</t>
  </si>
  <si>
    <t>Angajamente ale fondurilor asigurărilor obligatorii de asistență medicală</t>
  </si>
  <si>
    <t>13.33</t>
  </si>
  <si>
    <t>Angajamente ale bugetului asigurărilor sociale de stat</t>
  </si>
  <si>
    <t>13.32</t>
  </si>
  <si>
    <t xml:space="preserve">Angajamente ale bugetului de stat </t>
  </si>
  <si>
    <t>13.31</t>
  </si>
  <si>
    <t>Datoria bugetului de stat privind drepturile de import-export achitate în avans</t>
  </si>
  <si>
    <t>13.30</t>
  </si>
  <si>
    <t>Valoarea capitalului subscris în organizaţiile internaţionale în care Republica Moldova este membru</t>
  </si>
  <si>
    <t>13.29</t>
  </si>
  <si>
    <t>Datoria bugetului de stat privind taxa pe valoare adăugată</t>
  </si>
  <si>
    <t>13.28</t>
  </si>
  <si>
    <t>Datoria bugetului de stat privind soldul mijloacelor în fondul rutier</t>
  </si>
  <si>
    <t>13.27</t>
  </si>
  <si>
    <t>Datoria bugetului de stat privind soldul nefinanțat al activității vamale din contul mijloacelor încasate pentru procedurile vamale</t>
  </si>
  <si>
    <t>13.26</t>
  </si>
  <si>
    <t>Datoria privind despăgubirile civile</t>
  </si>
  <si>
    <t>13.25</t>
  </si>
  <si>
    <t>Datoria  privind alte surse interne</t>
  </si>
  <si>
    <t>13.24</t>
  </si>
  <si>
    <t>Datoria privind  transferurile  peste hotare</t>
  </si>
  <si>
    <t>13.23</t>
  </si>
  <si>
    <t xml:space="preserve">Datoria privind alte  împrumuturi externe </t>
  </si>
  <si>
    <t>13.22</t>
  </si>
  <si>
    <t>Datoria  privind  împrumuturile recreditate din surse externe</t>
  </si>
  <si>
    <t>13.21</t>
  </si>
  <si>
    <t xml:space="preserve">Datoria  privind  împrumuturile externe acordate de organizații financiare internaționale </t>
  </si>
  <si>
    <t>13.20</t>
  </si>
  <si>
    <t xml:space="preserve">Datoria privind  împrumuturile externe acordate de alte state și organizații internaționale </t>
  </si>
  <si>
    <t>13.19</t>
  </si>
  <si>
    <t xml:space="preserve">Datoria  privind  alte împrumuturi </t>
  </si>
  <si>
    <t>13.18</t>
  </si>
  <si>
    <t>Datoria privind împrumuturile acordate de instituții financiare</t>
  </si>
  <si>
    <t>13.17</t>
  </si>
  <si>
    <t>Datoria  privind împrumuturile acordate de alte bugete</t>
  </si>
  <si>
    <t>13.16</t>
  </si>
  <si>
    <t>Datoria bugetului de stat privind valorile mobiliare de stat emise pentru unele scopuri stabilite de lege</t>
  </si>
  <si>
    <t>13.15</t>
  </si>
  <si>
    <t>Datoria bugetului de stat privind valorile mobiliare de stat convertite</t>
  </si>
  <si>
    <t>13.14</t>
  </si>
  <si>
    <t>Datoria bugetului de stat privind valorile mobiliare de stat emise pe piața primară</t>
  </si>
  <si>
    <t>13.13</t>
  </si>
  <si>
    <t>Valoarea capitalului subscris în organizaţiile internaţionale în care Republica Moldova este membru achitat sub formă de “paid-in”</t>
  </si>
  <si>
    <t>13.12</t>
  </si>
  <si>
    <t>Creanţe privind cauţiunile transferate</t>
  </si>
  <si>
    <t>13.11</t>
  </si>
  <si>
    <t xml:space="preserve">Creanțe ale contribuabililor </t>
  </si>
  <si>
    <t>13.10</t>
  </si>
  <si>
    <t>Creanţe privind mijloacele băneşti primite de la buget în baza hotărîrilor rămase definitive ale instanţelor judecătoreşti şi apoi anulate</t>
  </si>
  <si>
    <t>13.9</t>
  </si>
  <si>
    <t>Creanţe ale instituţiilor financiare pentru împrumuturile recreditate din surse externe</t>
  </si>
  <si>
    <t>13.8</t>
  </si>
  <si>
    <t>Creanţe ale instituţiilor nefinanciare pentru împrumuturile recreditate din surse externe</t>
  </si>
  <si>
    <t>13.7</t>
  </si>
  <si>
    <t>Creanţe ale bugetelor pentru împrumuturile recreditate din surse externe</t>
  </si>
  <si>
    <t>13.6</t>
  </si>
  <si>
    <t>Creanţe privind garanţiile pentru împrumuturile externe</t>
  </si>
  <si>
    <t>13.5</t>
  </si>
  <si>
    <t>Creanţe privind garanţiile pentru împrumuturile interne</t>
  </si>
  <si>
    <t>13.4</t>
  </si>
  <si>
    <t>Creanţe ale băncilor comerciale în proces de lichidare</t>
  </si>
  <si>
    <t>13.3</t>
  </si>
  <si>
    <t>Creanţe privind creditarea altor instituţii şi organizaţii</t>
  </si>
  <si>
    <t>13.2</t>
  </si>
  <si>
    <t>Creanţe privind creditarea instituţiilor nefinanciare</t>
  </si>
  <si>
    <t>13.1</t>
  </si>
  <si>
    <t>Creanţe privind creditarea bugetelor de alt nivel</t>
  </si>
  <si>
    <t>x</t>
  </si>
  <si>
    <t>13</t>
  </si>
  <si>
    <t>CONTURI EXTRABILANȚIERE</t>
  </si>
  <si>
    <t xml:space="preserve">                          CONTURI EXTRABILANTIERE</t>
  </si>
  <si>
    <t>12</t>
  </si>
  <si>
    <t>TOTAL PASIV (12=7+9+11)
(12=5)</t>
  </si>
  <si>
    <t>11</t>
  </si>
  <si>
    <t>TOTAL REZULTATE (11=10.1.999+10.2.999)</t>
  </si>
  <si>
    <t>10.2.999</t>
  </si>
  <si>
    <t>TOTAL REZULTATUL FINANCIAR AL INSTITUŢIEI BUGETARE (10.2.999=10.2.1+10.2.2+10.2.3)</t>
  </si>
  <si>
    <t>10.2.3</t>
  </si>
  <si>
    <t xml:space="preserve">Corectarea rezultatelor anilor precedenţi ale instituțiilor bugetare </t>
  </si>
  <si>
    <t>10.2.2</t>
  </si>
  <si>
    <t>Rezultatul financiar  al institutiei publice din anii precedenţi</t>
  </si>
  <si>
    <t>10.2.1</t>
  </si>
  <si>
    <t>Rezultatul financiar al instituției publice din anul curent</t>
  </si>
  <si>
    <t>10.2</t>
  </si>
  <si>
    <t>REZULTATUL FINANCIAR AL INSTITUŢIEI BUGETARE</t>
  </si>
  <si>
    <t>10.1.999</t>
  </si>
  <si>
    <t>TOTAL REZULTATUL EXECUTĂRII DE CASĂ A BUGETELOR (10.1.999=10.1.1+10.1.2+10.1.3+10.1.4+10.1.5)</t>
  </si>
  <si>
    <t>10.1.5</t>
  </si>
  <si>
    <t>Rezultatul executării de casă a mijloacelor temporar intrate în posesia instituțiilor din anii precedenți</t>
  </si>
  <si>
    <t>10.1.4</t>
  </si>
  <si>
    <t>Rezultatul executării de casă a mijloacelor temporar intrate în posesia instituțiilor din anul curent</t>
  </si>
  <si>
    <t>10.1.3</t>
  </si>
  <si>
    <t>Corectarea rezultatelor anilor precedenţi ale executării de casă a bugetelor</t>
  </si>
  <si>
    <t>10.1.2</t>
  </si>
  <si>
    <t>Rezultatul executării de casă a bugetelor din anii precedenţi</t>
  </si>
  <si>
    <t>10.1.1</t>
  </si>
  <si>
    <t>Rezultatul executării de casă a bugetelor din anul curent</t>
  </si>
  <si>
    <t>10.1</t>
  </si>
  <si>
    <t>REZULTATUL EXECUTĂRII DE CASĂ A BUGETELOR</t>
  </si>
  <si>
    <t>10</t>
  </si>
  <si>
    <t xml:space="preserve">REZULTATE </t>
  </si>
  <si>
    <t>9</t>
  </si>
  <si>
    <t>TOTAL MIJLOACE TRANSMISE ŞI PRIMITE ÎNTRE CONTURI (9=8.1.999+8.2+8.3)</t>
  </si>
  <si>
    <t>8.3</t>
  </si>
  <si>
    <t xml:space="preserve">MIJLOACE TRANSMISE ŞI PRIMITE ÎNTRE CONTURI ÎN CADRUL FONDURILOR  ASIGURĂRII OBLIGATORII DE ASISTENŢĂ MADICALĂ </t>
  </si>
  <si>
    <t>63</t>
  </si>
  <si>
    <t>8.2</t>
  </si>
  <si>
    <t xml:space="preserve">MIJLOACE TRANSMISE ŞI PRIMITE ÎNTRE CONTURI IN CADRUL BUGETULUI ASIGURARILOR SOCIALE DE STAT </t>
  </si>
  <si>
    <t>8.1.999</t>
  </si>
  <si>
    <t>TOTAL MIJLOACE TRANSMISE ŞI PRIMITE ÎNTRE CONTURI ÎN CADRUL BUGETULUI DE STAT ŞI BUGETELOR LOCALE (8.1.999=8.1.1+8.1.2+8.1.3+8.1.4+8.1.5+8.1.6+8.1.7)</t>
  </si>
  <si>
    <t>8.1.7</t>
  </si>
  <si>
    <t>Alte mijloace transmise /primite</t>
  </si>
  <si>
    <t>8.1.6</t>
  </si>
  <si>
    <t>Mijloace transmise/primite în cadrul unei instituții bugetare pentru mijloacele temporar intrate</t>
  </si>
  <si>
    <t>8.1.5</t>
  </si>
  <si>
    <t>Mijloace transmise din solduri la începutul anului</t>
  </si>
  <si>
    <t>8.1.4</t>
  </si>
  <si>
    <t xml:space="preserve">Mijloace transmise /primite între diferite instituţii bugetare </t>
  </si>
  <si>
    <t>8.1.3</t>
  </si>
  <si>
    <t>Mijloace transmise /primite în cadrul unei instituţii bugetare</t>
  </si>
  <si>
    <t>613</t>
  </si>
  <si>
    <t>8.1.2</t>
  </si>
  <si>
    <t>Mijloace transmise /primite între Trezoreria de Stat şi instituţii bugetare</t>
  </si>
  <si>
    <t>612</t>
  </si>
  <si>
    <t>8.1.1</t>
  </si>
  <si>
    <t>Mijloace transmise /primite între Trezoreria de Stat şi trezoreriile teritoriale</t>
  </si>
  <si>
    <t>611</t>
  </si>
  <si>
    <t>8.1</t>
  </si>
  <si>
    <t xml:space="preserve">MIJLOACE TRANSMISE ŞI PRIMITE ÎNTRE CONTURI ÎN CADRUL BUGETULUI DE STAT ŞI BUGETELOR LOCALE </t>
  </si>
  <si>
    <t>61</t>
  </si>
  <si>
    <t>8</t>
  </si>
  <si>
    <t xml:space="preserve">MIJLOACE TRANSMISE ŞI PRIMITE ÎNTRE CONTURI </t>
  </si>
  <si>
    <t>6</t>
  </si>
  <si>
    <t>7</t>
  </si>
  <si>
    <t>TOTAL DATORII (7=6.1.999+6.2.999+6.3.999+6.4.999+6.5.999+6.6.999+6.7.999)</t>
  </si>
  <si>
    <t>6.7.999</t>
  </si>
  <si>
    <t>TOTAL ÎMPRUMUTURI EXTERNE (6.7.999=6.7.1)</t>
  </si>
  <si>
    <t>6.7.1</t>
  </si>
  <si>
    <t>Împrumuturi externe</t>
  </si>
  <si>
    <t>6.7</t>
  </si>
  <si>
    <t>ÎMPRUMUTURI EXTERNE</t>
  </si>
  <si>
    <t>6.6.999</t>
  </si>
  <si>
    <t>TOTAL DATORII EXTERNE (6.6.999=6.6.1+6.6.2+6.6.3)</t>
  </si>
  <si>
    <t>6.6.3</t>
  </si>
  <si>
    <t>Alte datorii externe ale bugetului</t>
  </si>
  <si>
    <t>6.6.2</t>
  </si>
  <si>
    <t>Garanții externe</t>
  </si>
  <si>
    <t>6.6.1</t>
  </si>
  <si>
    <t>Valori mobiliare de stat emise pe piaţa externă</t>
  </si>
  <si>
    <t>6.6</t>
  </si>
  <si>
    <t>DATORII EXTERNE</t>
  </si>
  <si>
    <t>6.5.999</t>
  </si>
  <si>
    <t>TOTAL ÎMPRUMUTURI INTERNE RECREDITATE INSTITUŢIILOR NEFINANCIARE ŞI FINANCIARE (6.5.999=6.5.1+6.5.2)</t>
  </si>
  <si>
    <t>6.5.2</t>
  </si>
  <si>
    <t>Împrumuturi recreditate instituțiilor  financiare</t>
  </si>
  <si>
    <t>6.5.1</t>
  </si>
  <si>
    <t>Împrumuturi interne recreditate instituțiilor nefinanciare</t>
  </si>
  <si>
    <t>6.5</t>
  </si>
  <si>
    <t>ÎMPRUMUTURI INTERNE RECREDITATE INSTITUŢIILOR NEFINANCIARE ŞI FINANCIARE</t>
  </si>
  <si>
    <t>6.4.999</t>
  </si>
  <si>
    <t>TOTALÎMPRUMUTURI RECREDITATE INTERNE ÎNTRE BUGETE (6.4.999=6.4.1+6.4.2+6.4.3)</t>
  </si>
  <si>
    <t>6.4.3</t>
  </si>
  <si>
    <t>Împrumuturi recreditate între  bugetele locale ale diferitor unități administrativ-teritoriale</t>
  </si>
  <si>
    <t>6.4.2</t>
  </si>
  <si>
    <t>Împrumuturi recreditate între  bugetele locale în cadrul unei unități administrativ-teritoriale</t>
  </si>
  <si>
    <t>6.4.1</t>
  </si>
  <si>
    <t>Împrumuturi recreditate între bugetul de stat și bugetele locale</t>
  </si>
  <si>
    <t>6.4</t>
  </si>
  <si>
    <t>ÎMPRUMUTURI RECREDITATE INTERNE ÎNTRE BUGETE</t>
  </si>
  <si>
    <t>6.3.999</t>
  </si>
  <si>
    <t>TOTAL ÎMPRUMUTURI INTERNE INSTITUŢIILOR NEFINANCIARE ŞI FINANCIARE (6.3.999=6.3.1+6.3.2+6.3.3+6.3.4+6.3.5)</t>
  </si>
  <si>
    <t>6.3.5</t>
  </si>
  <si>
    <t>Împrumuturi din disponibilul mijloacelor temporar intrate în posesia instituțiilor</t>
  </si>
  <si>
    <t>6.3.4</t>
  </si>
  <si>
    <t>Alte împrumuturi</t>
  </si>
  <si>
    <t>6.3.3</t>
  </si>
  <si>
    <t>Împrumuturi de la banca națională a moldovei cu garanția valorilor mobiliare de stat</t>
  </si>
  <si>
    <t>6.3.2</t>
  </si>
  <si>
    <t>Împrumuturi interne de la instituțiile  financiare</t>
  </si>
  <si>
    <t>6.3.1</t>
  </si>
  <si>
    <t>Împrumuturi interne de la instituțiile nefinanciare</t>
  </si>
  <si>
    <t>6.3</t>
  </si>
  <si>
    <t>ÎMPRUMUTURI INTERNE INSTITUŢIILOR NEFINANCIARE ŞI FINANCIARE</t>
  </si>
  <si>
    <t>6.2.999</t>
  </si>
  <si>
    <t>TOTAL ÎMPRUMUTURI INTERNE ÎNTRE BUGETE (6.2.999=6.2.1+6.2.2+6.2.3+6.2.4)</t>
  </si>
  <si>
    <t>6.2.4</t>
  </si>
  <si>
    <t>Împrumuturi între bugetele locale a diferitor unități administrativ-teritoriale</t>
  </si>
  <si>
    <t>6.2.3</t>
  </si>
  <si>
    <t>Împrumuturi între bugetele locale în cadrul unei unități administrativ-teritoriale</t>
  </si>
  <si>
    <t>6.2.2</t>
  </si>
  <si>
    <t>Împrumuturi în cadrul bugetului consolidat central</t>
  </si>
  <si>
    <t>6.2.1</t>
  </si>
  <si>
    <t>Împrumuturi între bugetul de stat si bugetele locale</t>
  </si>
  <si>
    <t>6.2</t>
  </si>
  <si>
    <t>ÎMPRUMUTURI INTERNE ÎNTRE BUGETE</t>
  </si>
  <si>
    <t>6.1.999</t>
  </si>
  <si>
    <t>TOTAL DATORII INTERNE (6.1.999=6.1.1+6.1.2+6.1.3+6.1.4+6.1.5)</t>
  </si>
  <si>
    <t>6.1.5</t>
  </si>
  <si>
    <t>Alte datorii ale instituțiilor bugetare</t>
  </si>
  <si>
    <t>519</t>
  </si>
  <si>
    <t>6.1.4</t>
  </si>
  <si>
    <t>Alte datorii interne ale bugetului</t>
  </si>
  <si>
    <t>518</t>
  </si>
  <si>
    <t>6.1.3</t>
  </si>
  <si>
    <t>Valori mobiliare de stat emise de autoritățile publice locale</t>
  </si>
  <si>
    <t>6.1.2</t>
  </si>
  <si>
    <t>Garanții de stat interne</t>
  </si>
  <si>
    <t>514</t>
  </si>
  <si>
    <t>6.1.1</t>
  </si>
  <si>
    <t>Valori mobiliare de stat cu excepţia acţiunilor</t>
  </si>
  <si>
    <t>513</t>
  </si>
  <si>
    <t>6.1</t>
  </si>
  <si>
    <t>DATORII INTERNE</t>
  </si>
  <si>
    <t>51</t>
  </si>
  <si>
    <t>DATORII</t>
  </si>
  <si>
    <t>5</t>
  </si>
  <si>
    <t>TOTAL ACTIV (5=2+4)</t>
  </si>
  <si>
    <t>4</t>
  </si>
  <si>
    <t>TOTAL ACTIVE FINANCIARE (4=3.1.999+3.2.999+3.3.999+3.4.999+3.5.999+3.6.999+3.7.999+3.8.999+ 3.9.999)</t>
  </si>
  <si>
    <t>3.9.999</t>
  </si>
  <si>
    <t>TOTAL CREDITE EXTERNE (3.9.999=3.9.1)</t>
  </si>
  <si>
    <t>3.9.1</t>
  </si>
  <si>
    <t>Credite externe acordate</t>
  </si>
  <si>
    <t>3.9</t>
  </si>
  <si>
    <t>CREDITE EXTERNE</t>
  </si>
  <si>
    <t>3.8.999</t>
  </si>
  <si>
    <t>TOTAL CREANŢE EXTERNE (3.8.999=3.8.1+3.8.2+3.8.3+3.8.4)</t>
  </si>
  <si>
    <t>3.8.4</t>
  </si>
  <si>
    <t>Alte creanţe externe ale bugetului</t>
  </si>
  <si>
    <t>3.8.3</t>
  </si>
  <si>
    <t>Acţiuni şi alte forme de participare în capital peste hotare</t>
  </si>
  <si>
    <t>3.8.2</t>
  </si>
  <si>
    <t>3.8.1</t>
  </si>
  <si>
    <t>Valori mobiliare procurate pe piaţa externă</t>
  </si>
  <si>
    <t>3.8</t>
  </si>
  <si>
    <t>CREANŢE EXTERNE</t>
  </si>
  <si>
    <t>3.7.999</t>
  </si>
  <si>
    <t>TOTAL ÎMPRUMUTURI RECREDITATE INSTITUŢIILOR NEFINANCIARE ŞI FINANCIARE (3.7.999=3.7.1+3.7.2)</t>
  </si>
  <si>
    <t>3.7.2</t>
  </si>
  <si>
    <t>3.7.1</t>
  </si>
  <si>
    <t>Împrumuturi recreditate instituțiilor nefinanciare</t>
  </si>
  <si>
    <t>3.7</t>
  </si>
  <si>
    <t>ÎMPRUMUTURI RECREDITATE INSTITUŢIILOR NEFINANCIARE ŞI FINANCIARE</t>
  </si>
  <si>
    <t>3.6.999</t>
  </si>
  <si>
    <t>TOTAL ÎMPRUMUTURI RECREDITATE INTERNE ÎNTRE BUGETE (3.6.999=3.6.1+3.6.2+3.6.3)</t>
  </si>
  <si>
    <t>3.6.3</t>
  </si>
  <si>
    <t>3.6.2</t>
  </si>
  <si>
    <t>3.6.1</t>
  </si>
  <si>
    <t>3.6</t>
  </si>
  <si>
    <t>3.5.999</t>
  </si>
  <si>
    <t>TOTAL CREDITE INTERNE INSTITUŢIILOR NEFINANCIARE ŞI FINANCIARE (3.5.999=3.5.1+3.5.2)</t>
  </si>
  <si>
    <t>3.5.2</t>
  </si>
  <si>
    <t>Credite instituțiilor  financiare</t>
  </si>
  <si>
    <t>3.5.1</t>
  </si>
  <si>
    <t>Credite instituțiilor nefinanciare</t>
  </si>
  <si>
    <t>3.5</t>
  </si>
  <si>
    <t>CREDITE INTERNE INSTITUŢIILOR NEFINANCIARE ŞI FINANCIARE</t>
  </si>
  <si>
    <t>3.4.999</t>
  </si>
  <si>
    <t>TOTAL CREDITE INTERNE ÎNTRE BUGETE (3.4.999=3.4.1+3.4.2+3.4.3+3.4.4)</t>
  </si>
  <si>
    <t>3.4.4</t>
  </si>
  <si>
    <t>Credite între bugetele locale a diferitor unități administrativ-teritoriale</t>
  </si>
  <si>
    <t>3.4.3</t>
  </si>
  <si>
    <t>Credite între bugetele locale în cadrul unei unități administrativ-teritoriale</t>
  </si>
  <si>
    <t>3.4.2</t>
  </si>
  <si>
    <t>Credite în cadrul bugetului consolidat central</t>
  </si>
  <si>
    <t>3.4.1</t>
  </si>
  <si>
    <t xml:space="preserve">Credite între bugetul de stat si bugetele locale </t>
  </si>
  <si>
    <t>3.4</t>
  </si>
  <si>
    <t>CREDITE INTERNE ÎNTRE BUGETE</t>
  </si>
  <si>
    <t>3.3.999</t>
  </si>
  <si>
    <t>TOTAL MIJLOACE BĂNEŞTI (3.3.999=3.3.1+3.3.2+3.3.3+3.3.4+3.3.5+3.3.6+3.3.7)</t>
  </si>
  <si>
    <t>3.3.7</t>
  </si>
  <si>
    <t>Alte valori şi mijloace băneşti</t>
  </si>
  <si>
    <t>3.3.6</t>
  </si>
  <si>
    <t xml:space="preserve">Acreditive </t>
  </si>
  <si>
    <t>3.3.5</t>
  </si>
  <si>
    <t>Sume în drum</t>
  </si>
  <si>
    <t>3.3.4</t>
  </si>
  <si>
    <t>Casa</t>
  </si>
  <si>
    <t>3.3.3</t>
  </si>
  <si>
    <t>Depozite</t>
  </si>
  <si>
    <t>3.3.2</t>
  </si>
  <si>
    <t>Conturi curente în afara sistemului trezorerial</t>
  </si>
  <si>
    <t>3.3.1</t>
  </si>
  <si>
    <t>Conturi curente în sistemul trezorerial</t>
  </si>
  <si>
    <t>3.3</t>
  </si>
  <si>
    <t>MIJLOACE BĂNEŞTI</t>
  </si>
  <si>
    <t>3.2.999</t>
  </si>
  <si>
    <t>TOTAL DIFERENŢA DE CURS VALUTAR (3.2.999=3.2.1+3.2.2+3.2.3+3.2.4)</t>
  </si>
  <si>
    <t>3.2.4</t>
  </si>
  <si>
    <t>Diferența de curs negativă pentru mijloacele temporar intrate în posesia instituțiilor</t>
  </si>
  <si>
    <t>3.2.3</t>
  </si>
  <si>
    <t>Diferența de curs pozitivă pentru mijloacele temporar intrate în posesia instituțiilor</t>
  </si>
  <si>
    <t>3.2.2</t>
  </si>
  <si>
    <t>Diferenţa de curs negativă</t>
  </si>
  <si>
    <t>3.2.1</t>
  </si>
  <si>
    <t>Diferenţa de curs pozitivă</t>
  </si>
  <si>
    <t>3.2</t>
  </si>
  <si>
    <t>DIFERENŢA DE CURS VALUTAR</t>
  </si>
  <si>
    <t>3.1.999</t>
  </si>
  <si>
    <t>TOTAL CREANŢE INTERNE (3.1.999=3.1.1+3.1.2+3.1.3+3.1.4+3.1.5)</t>
  </si>
  <si>
    <t>3.1.5</t>
  </si>
  <si>
    <t>Alte creanţe ale instituţiilor bugetare</t>
  </si>
  <si>
    <t>419</t>
  </si>
  <si>
    <t>3.1.4</t>
  </si>
  <si>
    <t>Alte creante interne  ale bugetului</t>
  </si>
  <si>
    <t>3.1.3</t>
  </si>
  <si>
    <t xml:space="preserve">Acţiuni şi alte forme de participare în capital în interiorul ţării </t>
  </si>
  <si>
    <t>3.1.2</t>
  </si>
  <si>
    <t>3.1.1</t>
  </si>
  <si>
    <t>Valori mobiliare de stat (cu excepţia acţiunilor) procurate pe piaţa primara</t>
  </si>
  <si>
    <t>3.1</t>
  </si>
  <si>
    <t xml:space="preserve"> CREANŢE INTERNE</t>
  </si>
  <si>
    <t>41</t>
  </si>
  <si>
    <t>3</t>
  </si>
  <si>
    <t xml:space="preserve">ACTIVE FINANCIARE  </t>
  </si>
  <si>
    <t>2</t>
  </si>
  <si>
    <t>TOTAL ACTIVE NEFINANCIARE (2=1.3+1.4.999+1.5.999+1.6.999+1.7.999+1.8.999+1.9.999)</t>
  </si>
  <si>
    <t>1.9.999</t>
  </si>
  <si>
    <t>TOTAL ACTIVE NEPRODUCTIVE (1.9.999=1.9.1+1.9.2)</t>
  </si>
  <si>
    <t>1.9.2</t>
  </si>
  <si>
    <t xml:space="preserve">Resurse naturale </t>
  </si>
  <si>
    <t>1.9.1</t>
  </si>
  <si>
    <t>Terenuri</t>
  </si>
  <si>
    <t>1.9</t>
  </si>
  <si>
    <t>ACTIVE NEPRODUCTIVE</t>
  </si>
  <si>
    <t>1.8.999</t>
  </si>
  <si>
    <t>TOTAL  VALORI (1.8.999=1.8.1+1.8.2+1.8.3+1.8.4)</t>
  </si>
  <si>
    <t>1.8.4</t>
  </si>
  <si>
    <t xml:space="preserve">Alte valori </t>
  </si>
  <si>
    <t>1.8.3</t>
  </si>
  <si>
    <t>Activele moştenirii culturale</t>
  </si>
  <si>
    <t>1.8.2</t>
  </si>
  <si>
    <t>Articole de juvaerie</t>
  </si>
  <si>
    <t>1.8.1</t>
  </si>
  <si>
    <t>Metale şi pietre preţioase</t>
  </si>
  <si>
    <t>1.8</t>
  </si>
  <si>
    <t xml:space="preserve">VALORI </t>
  </si>
  <si>
    <t>1.7.999</t>
  </si>
  <si>
    <t>TOTAL  MĂRFURI (1.7.999=1.7.1)</t>
  </si>
  <si>
    <t>1.7.1</t>
  </si>
  <si>
    <t>Mărfuri</t>
  </si>
  <si>
    <t>1.7</t>
  </si>
  <si>
    <t>MĂRFURI</t>
  </si>
  <si>
    <t>1.6.999</t>
  </si>
  <si>
    <t>TOTAL  PRODUCŢIE ÎN CURS DE EXECUŢIE, PRODUSE ŞI PRODUCŢIE FINITĂ, ANIMALE TINERE LA ÎNGRĂŞAT (1.6.999=1.6.1+1.6.2+1.6.3+1.6.4+1.6.5)</t>
  </si>
  <si>
    <t>1.6.5</t>
  </si>
  <si>
    <t>Produse semifabricate</t>
  </si>
  <si>
    <t>1.6.4</t>
  </si>
  <si>
    <t>Producţie finită a gospodăriilor agricole auxiliare</t>
  </si>
  <si>
    <t>1.6.3</t>
  </si>
  <si>
    <t>Produse finite ale unităților de producție</t>
  </si>
  <si>
    <t>1.6.2</t>
  </si>
  <si>
    <t>Animale tinere şi la îngrăşat</t>
  </si>
  <si>
    <t>1.6.1</t>
  </si>
  <si>
    <t xml:space="preserve">Producţie în curs de execuţie </t>
  </si>
  <si>
    <t>1.6</t>
  </si>
  <si>
    <t>PRODUCŢIE ÎN CURS DE EXECUŢIE, PRODUSE ŞI PRODUCŢIE FINITĂ, ANIMALE TINERE LA ÎNGRĂŞAT</t>
  </si>
  <si>
    <t>1.5.999</t>
  </si>
  <si>
    <t>TOTAL STOCURI DE MATERIALE CIRCULANTE (1.5.999=1.5.1+1.5.2+1.5.3+1.5.4+1.5.5+1.5.6+1.5.7+1.5.8+1.5.9)</t>
  </si>
  <si>
    <t>1.5.9</t>
  </si>
  <si>
    <t>Alte materiale</t>
  </si>
  <si>
    <t>1.5.8</t>
  </si>
  <si>
    <t>Accesorii de pat, îmbrăcăminte, încălţăminte</t>
  </si>
  <si>
    <t>1.5.7</t>
  </si>
  <si>
    <t>Materiale de construcţie</t>
  </si>
  <si>
    <t>1.5.6</t>
  </si>
  <si>
    <t>Materiale de uz gospodăresc şi rechizite de birou</t>
  </si>
  <si>
    <t>1.5.5</t>
  </si>
  <si>
    <t>Materiale pentru scopuri didactice, ştiinţifice şi alte scopuri</t>
  </si>
  <si>
    <t>1.5.4</t>
  </si>
  <si>
    <t>Medicamente şi materiale sanitare</t>
  </si>
  <si>
    <t>1.5.3</t>
  </si>
  <si>
    <t>Produse alimentare</t>
  </si>
  <si>
    <t>1.5.2</t>
  </si>
  <si>
    <t>Piese de schimb</t>
  </si>
  <si>
    <t>1.5.1</t>
  </si>
  <si>
    <t>Combustibil, carburanţi şi lubrifianţi</t>
  </si>
  <si>
    <t>1.5</t>
  </si>
  <si>
    <t>STOCURI DE MATERIALE CIRCULANTE</t>
  </si>
  <si>
    <t>1.4.999</t>
  </si>
  <si>
    <t>TOTAL REZERVE DE STAT (1.4.999=1.4.1+1.4.2+1.4.3)</t>
  </si>
  <si>
    <t>1.4.3</t>
  </si>
  <si>
    <t>Alte rezerve materiale</t>
  </si>
  <si>
    <t>323</t>
  </si>
  <si>
    <t>1.4.2</t>
  </si>
  <si>
    <t>Rezerve de mobilizare</t>
  </si>
  <si>
    <t>322</t>
  </si>
  <si>
    <t>1.4.1</t>
  </si>
  <si>
    <t>Rezervele materiale de stat</t>
  </si>
  <si>
    <t>321</t>
  </si>
  <si>
    <t>1.4</t>
  </si>
  <si>
    <t xml:space="preserve">REZERVE MATERIALE ALE STATULUI </t>
  </si>
  <si>
    <t>32</t>
  </si>
  <si>
    <t>1.3</t>
  </si>
  <si>
    <t>Valoarea de bilanţ a mijloacelor fixe (1.3 = 1.1.999 - 1.2.999)</t>
  </si>
  <si>
    <t>1.2.999</t>
  </si>
  <si>
    <t>TOTAL UZURA  MIJLOACELOR FIXE ŞI AMORTIZAREA ACTIVELOR NEMATERIALE (1.2.999=1.2.1+1.2.2)</t>
  </si>
  <si>
    <t>1.2.2</t>
  </si>
  <si>
    <t>Amortizarea activelor nemateriale</t>
  </si>
  <si>
    <t>392</t>
  </si>
  <si>
    <t>1.2.1</t>
  </si>
  <si>
    <t>Uzura mijloacelor fixe</t>
  </si>
  <si>
    <t>391</t>
  </si>
  <si>
    <t>1.2</t>
  </si>
  <si>
    <t>UZURA MIJLOACELOR FIXE ŞI AMORTIZAREA ACTIVELOR NEMATERIALE</t>
  </si>
  <si>
    <t>39</t>
  </si>
  <si>
    <t>1.1.999</t>
  </si>
  <si>
    <t>TOTAL MIJLOACE FIXE (1.1.999=1.1.1+1.1.2+1.1.3+1.1.4+1.1.5+1.1.6+1.1.7+1.1.8+1.1.9)</t>
  </si>
  <si>
    <t>1.1.9</t>
  </si>
  <si>
    <t>Investiţii capitale în active în curs de execuţie</t>
  </si>
  <si>
    <t>319</t>
  </si>
  <si>
    <t>1.1.8</t>
  </si>
  <si>
    <t>Alte mijloace fixe</t>
  </si>
  <si>
    <t>318</t>
  </si>
  <si>
    <t>1.1.7</t>
  </si>
  <si>
    <t>Active nemateriale</t>
  </si>
  <si>
    <t>317</t>
  </si>
  <si>
    <t>1.1.6</t>
  </si>
  <si>
    <t>Unelte şi  scule, inventar de producere şi gospodăresc</t>
  </si>
  <si>
    <t>316</t>
  </si>
  <si>
    <t>1.1.5</t>
  </si>
  <si>
    <t>Mijloace de transport</t>
  </si>
  <si>
    <t>315</t>
  </si>
  <si>
    <t>1.1.4</t>
  </si>
  <si>
    <t>Maşini şi utilaje</t>
  </si>
  <si>
    <t>314</t>
  </si>
  <si>
    <t>1.1.3</t>
  </si>
  <si>
    <t>Instalaţii de transmisie</t>
  </si>
  <si>
    <t>313</t>
  </si>
  <si>
    <t>1.1.2</t>
  </si>
  <si>
    <t>Construcţii speciale</t>
  </si>
  <si>
    <t>312</t>
  </si>
  <si>
    <t>1.1.1</t>
  </si>
  <si>
    <t>Clădiri</t>
  </si>
  <si>
    <t>311</t>
  </si>
  <si>
    <t>1.1</t>
  </si>
  <si>
    <t xml:space="preserve"> MIJLOACE FIXE </t>
  </si>
  <si>
    <t>31</t>
  </si>
  <si>
    <t>ACTIVE NEFINANCIARE</t>
  </si>
  <si>
    <t xml:space="preserve">3 </t>
  </si>
  <si>
    <t>1</t>
  </si>
  <si>
    <t>Sold la sfârșitul perioadei după   închiderea anului</t>
  </si>
  <si>
    <t>Sold la sfârșitul perioadei până la închiderea anului</t>
  </si>
  <si>
    <t>Sold la începutul anului</t>
  </si>
  <si>
    <t>Codul rindului</t>
  </si>
  <si>
    <t>Denumirea indicatorului</t>
  </si>
  <si>
    <t>Grup de conturi</t>
  </si>
  <si>
    <t>(mii lei)</t>
  </si>
  <si>
    <t>Bilanțul contabil privind executarea bugetului de stat pe anul  2021</t>
  </si>
  <si>
    <t>aprobat prin ordinul ministrului finanțelor</t>
  </si>
  <si>
    <t>Formularul nr.13</t>
  </si>
  <si>
    <t>nr.155 din 28 decembrie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</si>
</sst>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10" x14ac:knownFonts="1">
    <font>
      <sz val="11"/>
      <color theme="1"/>
      <name val="Calibri"/>
      <family val="2"/>
      <scheme val="minor"/>
    </font>
    <font>
      <sz val="10"/>
      <name val="MS Sans Serif"/>
      <family val="2"/>
      <charset val="204"/>
    </font>
    <font>
      <sz val="12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0"/>
      <name val="Arial Cyr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2"/>
      <color indexed="8"/>
      <name val="Times New Roman"/>
      <family val="1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5" fillId="0" borderId="0"/>
    <xf numFmtId="0" fontId="1" fillId="0" borderId="0"/>
    <xf numFmtId="0" fontId="9" fillId="0" borderId="0"/>
  </cellStyleXfs>
  <cellXfs count="113">
    <xf numFmtId="0" fontId="0" fillId="0" borderId="0" xfId="0"/>
    <xf numFmtId="0" fontId="2" fillId="0" borderId="0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left" vertical="center" wrapText="1"/>
    </xf>
    <xf numFmtId="49" fontId="2" fillId="0" borderId="0" xfId="1" applyNumberFormat="1" applyFont="1" applyFill="1" applyBorder="1" applyAlignment="1">
      <alignment horizontal="right"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left" vertical="center" wrapText="1"/>
    </xf>
    <xf numFmtId="49" fontId="2" fillId="0" borderId="0" xfId="1" applyNumberFormat="1" applyFont="1" applyFill="1" applyBorder="1" applyAlignment="1">
      <alignment horizontal="right" vertical="center" wrapText="1"/>
    </xf>
    <xf numFmtId="0" fontId="2" fillId="0" borderId="0" xfId="1" applyFont="1" applyFill="1" applyBorder="1" applyAlignment="1">
      <alignment vertical="center" wrapText="1"/>
    </xf>
    <xf numFmtId="49" fontId="2" fillId="0" borderId="0" xfId="1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left" vertical="center" wrapText="1"/>
    </xf>
    <xf numFmtId="164" fontId="4" fillId="0" borderId="2" xfId="1" applyNumberFormat="1" applyFont="1" applyFill="1" applyBorder="1" applyAlignment="1" applyProtection="1">
      <alignment horizontal="center" vertical="center"/>
    </xf>
    <xf numFmtId="49" fontId="6" fillId="0" borderId="2" xfId="2" applyNumberFormat="1" applyFont="1" applyFill="1" applyBorder="1" applyAlignment="1" applyProtection="1">
      <alignment horizontal="center" vertical="center" wrapText="1"/>
    </xf>
    <xf numFmtId="0" fontId="6" fillId="0" borderId="2" xfId="2" applyNumberFormat="1" applyFont="1" applyFill="1" applyBorder="1" applyAlignment="1" applyProtection="1">
      <alignment horizontal="left" vertical="center" wrapText="1"/>
    </xf>
    <xf numFmtId="0" fontId="2" fillId="0" borderId="2" xfId="3" applyNumberFormat="1" applyFont="1" applyFill="1" applyBorder="1" applyAlignment="1" applyProtection="1">
      <alignment horizontal="right" vertical="center"/>
    </xf>
    <xf numFmtId="164" fontId="3" fillId="0" borderId="3" xfId="1" applyNumberFormat="1" applyFont="1" applyFill="1" applyBorder="1" applyAlignment="1" applyProtection="1">
      <alignment horizontal="center" vertical="center"/>
    </xf>
    <xf numFmtId="49" fontId="3" fillId="0" borderId="3" xfId="2" applyNumberFormat="1" applyFont="1" applyFill="1" applyBorder="1" applyAlignment="1" applyProtection="1">
      <alignment horizontal="center" vertical="center" wrapText="1"/>
    </xf>
    <xf numFmtId="0" fontId="3" fillId="0" borderId="3" xfId="2" applyNumberFormat="1" applyFont="1" applyFill="1" applyBorder="1" applyAlignment="1" applyProtection="1">
      <alignment horizontal="left" vertical="center" wrapText="1"/>
    </xf>
    <xf numFmtId="0" fontId="2" fillId="0" borderId="3" xfId="3" applyNumberFormat="1" applyFont="1" applyFill="1" applyBorder="1" applyAlignment="1" applyProtection="1">
      <alignment horizontal="right" vertical="center"/>
    </xf>
    <xf numFmtId="164" fontId="3" fillId="0" borderId="2" xfId="1" applyNumberFormat="1" applyFont="1" applyFill="1" applyBorder="1" applyAlignment="1" applyProtection="1">
      <alignment horizontal="center" vertical="center"/>
    </xf>
    <xf numFmtId="49" fontId="3" fillId="0" borderId="2" xfId="2" applyNumberFormat="1" applyFont="1" applyFill="1" applyBorder="1" applyAlignment="1" applyProtection="1">
      <alignment horizontal="center" vertical="center" wrapText="1"/>
    </xf>
    <xf numFmtId="0" fontId="3" fillId="0" borderId="2" xfId="2" applyNumberFormat="1" applyFont="1" applyFill="1" applyBorder="1" applyAlignment="1" applyProtection="1">
      <alignment horizontal="left" vertical="center" wrapText="1"/>
    </xf>
    <xf numFmtId="4" fontId="3" fillId="0" borderId="2" xfId="3" applyNumberFormat="1" applyFont="1" applyFill="1" applyBorder="1" applyAlignment="1" applyProtection="1">
      <alignment horizontal="center" vertical="center" wrapText="1"/>
    </xf>
    <xf numFmtId="0" fontId="6" fillId="0" borderId="2" xfId="2" applyFont="1" applyFill="1" applyBorder="1" applyAlignment="1" applyProtection="1">
      <alignment horizontal="left" vertical="center" wrapText="1"/>
    </xf>
    <xf numFmtId="0" fontId="6" fillId="0" borderId="2" xfId="3" applyFont="1" applyFill="1" applyBorder="1" applyAlignment="1" applyProtection="1">
      <alignment horizontal="right" vertical="center"/>
    </xf>
    <xf numFmtId="4" fontId="2" fillId="0" borderId="2" xfId="1" applyNumberFormat="1" applyFont="1" applyFill="1" applyBorder="1" applyAlignment="1">
      <alignment horizontal="center" vertical="center"/>
    </xf>
    <xf numFmtId="49" fontId="3" fillId="0" borderId="2" xfId="2" quotePrefix="1" applyNumberFormat="1" applyFont="1" applyFill="1" applyBorder="1" applyAlignment="1" applyProtection="1">
      <alignment horizontal="center" vertical="center" wrapText="1"/>
    </xf>
    <xf numFmtId="0" fontId="2" fillId="0" borderId="2" xfId="1" applyFont="1" applyFill="1" applyBorder="1" applyAlignment="1" applyProtection="1">
      <alignment horizontal="left" vertical="center" wrapText="1"/>
    </xf>
    <xf numFmtId="49" fontId="2" fillId="0" borderId="2" xfId="1" applyNumberFormat="1" applyFont="1" applyFill="1" applyBorder="1" applyAlignment="1" applyProtection="1">
      <alignment horizontal="right" vertical="center"/>
    </xf>
    <xf numFmtId="4" fontId="6" fillId="0" borderId="2" xfId="1" applyNumberFormat="1" applyFont="1" applyFill="1" applyBorder="1" applyAlignment="1" applyProtection="1">
      <alignment horizontal="center" vertical="center"/>
    </xf>
    <xf numFmtId="4" fontId="2" fillId="0" borderId="2" xfId="1" applyNumberFormat="1" applyFont="1" applyFill="1" applyBorder="1" applyAlignment="1" applyProtection="1">
      <alignment horizontal="center" vertical="center"/>
    </xf>
    <xf numFmtId="49" fontId="7" fillId="0" borderId="2" xfId="1" applyNumberFormat="1" applyFont="1" applyFill="1" applyBorder="1" applyAlignment="1" applyProtection="1">
      <alignment horizontal="left" vertical="center"/>
    </xf>
    <xf numFmtId="164" fontId="6" fillId="0" borderId="2" xfId="3" applyNumberFormat="1" applyFont="1" applyFill="1" applyBorder="1" applyAlignment="1" applyProtection="1">
      <alignment horizontal="center" vertical="center" wrapText="1"/>
    </xf>
    <xf numFmtId="0" fontId="6" fillId="0" borderId="4" xfId="3" applyFont="1" applyFill="1" applyBorder="1" applyAlignment="1" applyProtection="1">
      <alignment horizontal="left" vertical="center" wrapText="1"/>
    </xf>
    <xf numFmtId="0" fontId="6" fillId="0" borderId="5" xfId="3" applyFont="1" applyFill="1" applyBorder="1" applyAlignment="1" applyProtection="1">
      <alignment horizontal="left" vertical="center" wrapText="1"/>
    </xf>
    <xf numFmtId="0" fontId="6" fillId="0" borderId="1" xfId="3" applyFont="1" applyFill="1" applyBorder="1" applyAlignment="1" applyProtection="1">
      <alignment horizontal="left" vertical="center" wrapText="1"/>
    </xf>
    <xf numFmtId="0" fontId="6" fillId="0" borderId="2" xfId="3" applyFont="1" applyFill="1" applyBorder="1" applyAlignment="1" applyProtection="1">
      <alignment vertical="center" wrapText="1"/>
    </xf>
    <xf numFmtId="0" fontId="6" fillId="0" borderId="4" xfId="2" applyFont="1" applyFill="1" applyBorder="1" applyAlignment="1" applyProtection="1">
      <alignment horizontal="left" vertical="center" wrapText="1"/>
    </xf>
    <xf numFmtId="0" fontId="6" fillId="0" borderId="5" xfId="2" applyFont="1" applyFill="1" applyBorder="1" applyAlignment="1" applyProtection="1">
      <alignment horizontal="left" vertical="center" wrapText="1"/>
    </xf>
    <xf numFmtId="0" fontId="6" fillId="0" borderId="1" xfId="2" applyFont="1" applyFill="1" applyBorder="1" applyAlignment="1" applyProtection="1">
      <alignment horizontal="left" vertical="center" wrapText="1"/>
    </xf>
    <xf numFmtId="0" fontId="3" fillId="0" borderId="2" xfId="2" applyFont="1" applyFill="1" applyBorder="1" applyAlignment="1" applyProtection="1">
      <alignment horizontal="right" vertical="center" wrapText="1"/>
    </xf>
    <xf numFmtId="164" fontId="3" fillId="0" borderId="2" xfId="3" applyNumberFormat="1" applyFont="1" applyFill="1" applyBorder="1" applyAlignment="1" applyProtection="1">
      <alignment horizontal="center" vertical="center" wrapText="1"/>
    </xf>
    <xf numFmtId="0" fontId="3" fillId="0" borderId="2" xfId="2" applyFont="1" applyFill="1" applyBorder="1" applyAlignment="1" applyProtection="1">
      <alignment horizontal="left" vertical="center" wrapText="1"/>
    </xf>
    <xf numFmtId="164" fontId="4" fillId="0" borderId="2" xfId="3" applyNumberFormat="1" applyFont="1" applyFill="1" applyBorder="1" applyAlignment="1" applyProtection="1">
      <alignment horizontal="center" vertical="center" wrapText="1"/>
    </xf>
    <xf numFmtId="0" fontId="6" fillId="0" borderId="2" xfId="2" applyFont="1" applyFill="1" applyBorder="1" applyAlignment="1" applyProtection="1">
      <alignment horizontal="right" vertical="center" wrapText="1"/>
    </xf>
    <xf numFmtId="164" fontId="2" fillId="0" borderId="2" xfId="3" applyNumberFormat="1" applyFont="1" applyFill="1" applyBorder="1" applyAlignment="1" applyProtection="1">
      <alignment horizontal="center" vertical="center" wrapText="1"/>
    </xf>
    <xf numFmtId="0" fontId="3" fillId="0" borderId="0" xfId="1" applyFont="1" applyFill="1" applyBorder="1" applyAlignment="1">
      <alignment vertical="center"/>
    </xf>
    <xf numFmtId="0" fontId="6" fillId="0" borderId="2" xfId="3" applyFont="1" applyFill="1" applyBorder="1" applyAlignment="1" applyProtection="1">
      <alignment horizontal="left" vertical="center" wrapText="1"/>
    </xf>
    <xf numFmtId="0" fontId="3" fillId="0" borderId="2" xfId="3" applyFont="1" applyFill="1" applyBorder="1" applyAlignment="1" applyProtection="1">
      <alignment horizontal="left" vertical="center" wrapText="1"/>
    </xf>
    <xf numFmtId="0" fontId="6" fillId="0" borderId="2" xfId="1" applyFont="1" applyFill="1" applyBorder="1" applyAlignment="1" applyProtection="1">
      <alignment vertical="center" wrapText="1"/>
    </xf>
    <xf numFmtId="0" fontId="3" fillId="0" borderId="2" xfId="3" applyFont="1" applyFill="1" applyBorder="1" applyAlignment="1" applyProtection="1">
      <alignment vertical="center" wrapText="1"/>
    </xf>
    <xf numFmtId="0" fontId="6" fillId="0" borderId="0" xfId="1" applyFont="1" applyFill="1" applyBorder="1" applyAlignment="1">
      <alignment vertical="center"/>
    </xf>
    <xf numFmtId="0" fontId="6" fillId="0" borderId="2" xfId="3" applyFont="1" applyFill="1" applyBorder="1" applyAlignment="1" applyProtection="1">
      <alignment vertical="center" wrapText="1"/>
    </xf>
    <xf numFmtId="0" fontId="3" fillId="0" borderId="2" xfId="3" applyFont="1" applyFill="1" applyBorder="1" applyAlignment="1" applyProtection="1">
      <alignment horizontal="left" vertical="center"/>
    </xf>
    <xf numFmtId="0" fontId="6" fillId="0" borderId="2" xfId="3" applyFont="1" applyFill="1" applyBorder="1" applyAlignment="1" applyProtection="1">
      <alignment horizontal="left" vertical="top" wrapText="1"/>
    </xf>
    <xf numFmtId="0" fontId="6" fillId="0" borderId="2" xfId="3" applyFont="1" applyFill="1" applyBorder="1" applyAlignment="1" applyProtection="1">
      <alignment horizontal="center" vertical="top" wrapText="1"/>
    </xf>
    <xf numFmtId="0" fontId="3" fillId="0" borderId="2" xfId="3" applyFont="1" applyFill="1" applyBorder="1" applyAlignment="1" applyProtection="1">
      <alignment horizontal="left" vertical="top" wrapText="1"/>
    </xf>
    <xf numFmtId="164" fontId="4" fillId="0" borderId="2" xfId="1" applyNumberFormat="1" applyFont="1" applyFill="1" applyBorder="1" applyAlignment="1">
      <alignment horizontal="center" vertical="center"/>
    </xf>
    <xf numFmtId="0" fontId="3" fillId="0" borderId="4" xfId="2" applyFont="1" applyFill="1" applyBorder="1" applyAlignment="1" applyProtection="1">
      <alignment horizontal="left" vertical="center" wrapText="1"/>
    </xf>
    <xf numFmtId="0" fontId="3" fillId="0" borderId="5" xfId="2" applyFont="1" applyFill="1" applyBorder="1" applyAlignment="1" applyProtection="1">
      <alignment horizontal="left" vertical="center" wrapText="1"/>
    </xf>
    <xf numFmtId="0" fontId="3" fillId="0" borderId="1" xfId="2" applyFont="1" applyFill="1" applyBorder="1" applyAlignment="1" applyProtection="1">
      <alignment horizontal="left" vertical="center" wrapText="1"/>
    </xf>
    <xf numFmtId="0" fontId="2" fillId="0" borderId="2" xfId="2" applyFont="1" applyFill="1" applyBorder="1" applyAlignment="1" applyProtection="1">
      <alignment horizontal="left" vertical="center" wrapText="1"/>
    </xf>
    <xf numFmtId="0" fontId="6" fillId="0" borderId="2" xfId="3" applyFont="1" applyFill="1" applyBorder="1" applyAlignment="1" applyProtection="1">
      <alignment horizontal="center" vertical="center"/>
    </xf>
    <xf numFmtId="0" fontId="3" fillId="0" borderId="4" xfId="3" applyFont="1" applyFill="1" applyBorder="1" applyAlignment="1" applyProtection="1">
      <alignment horizontal="left" vertical="center" wrapText="1"/>
    </xf>
    <xf numFmtId="0" fontId="3" fillId="0" borderId="5" xfId="3" applyFont="1" applyFill="1" applyBorder="1" applyAlignment="1" applyProtection="1">
      <alignment horizontal="left" vertical="center" wrapText="1"/>
    </xf>
    <xf numFmtId="0" fontId="3" fillId="0" borderId="1" xfId="3" applyFont="1" applyFill="1" applyBorder="1" applyAlignment="1" applyProtection="1">
      <alignment horizontal="left" vertical="center" wrapText="1"/>
    </xf>
    <xf numFmtId="164" fontId="3" fillId="2" borderId="2" xfId="3" applyNumberFormat="1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left" vertical="top" wrapText="1"/>
    </xf>
    <xf numFmtId="0" fontId="3" fillId="0" borderId="5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0" fontId="3" fillId="0" borderId="4" xfId="0" applyFont="1" applyFill="1" applyBorder="1" applyAlignment="1" applyProtection="1">
      <alignment horizontal="left" wrapText="1"/>
    </xf>
    <xf numFmtId="0" fontId="3" fillId="0" borderId="5" xfId="0" applyFont="1" applyFill="1" applyBorder="1" applyAlignment="1" applyProtection="1">
      <alignment horizontal="left" wrapText="1"/>
    </xf>
    <xf numFmtId="0" fontId="3" fillId="0" borderId="1" xfId="0" applyFont="1" applyFill="1" applyBorder="1" applyAlignment="1" applyProtection="1">
      <alignment horizontal="left" wrapText="1"/>
    </xf>
    <xf numFmtId="0" fontId="3" fillId="0" borderId="4" xfId="0" applyFont="1" applyFill="1" applyBorder="1" applyAlignment="1" applyProtection="1">
      <alignment horizontal="left"/>
    </xf>
    <xf numFmtId="0" fontId="3" fillId="0" borderId="5" xfId="0" applyFont="1" applyFill="1" applyBorder="1" applyAlignment="1" applyProtection="1">
      <alignment horizontal="left"/>
    </xf>
    <xf numFmtId="0" fontId="3" fillId="0" borderId="1" xfId="0" applyFont="1" applyFill="1" applyBorder="1" applyAlignment="1" applyProtection="1">
      <alignment horizontal="left"/>
    </xf>
    <xf numFmtId="0" fontId="2" fillId="0" borderId="4" xfId="3" applyFont="1" applyFill="1" applyBorder="1" applyAlignment="1" applyProtection="1">
      <alignment horizontal="left" vertical="center" wrapText="1"/>
    </xf>
    <xf numFmtId="0" fontId="2" fillId="0" borderId="5" xfId="3" applyFont="1" applyFill="1" applyBorder="1" applyAlignment="1" applyProtection="1">
      <alignment horizontal="left" vertical="center" wrapText="1"/>
    </xf>
    <xf numFmtId="0" fontId="2" fillId="0" borderId="1" xfId="3" applyFont="1" applyFill="1" applyBorder="1" applyAlignment="1" applyProtection="1">
      <alignment horizontal="left" vertical="center" wrapText="1"/>
    </xf>
    <xf numFmtId="49" fontId="6" fillId="0" borderId="2" xfId="3" applyNumberFormat="1" applyFont="1" applyFill="1" applyBorder="1" applyAlignment="1" applyProtection="1">
      <alignment horizontal="right" vertical="center"/>
    </xf>
    <xf numFmtId="0" fontId="6" fillId="0" borderId="2" xfId="1" applyFont="1" applyFill="1" applyBorder="1" applyAlignment="1" applyProtection="1">
      <alignment horizontal="left" vertical="center" wrapText="1"/>
    </xf>
    <xf numFmtId="49" fontId="3" fillId="0" borderId="2" xfId="2" applyNumberFormat="1" applyFont="1" applyFill="1" applyBorder="1" applyAlignment="1" applyProtection="1">
      <alignment horizontal="right" vertical="center" wrapText="1"/>
    </xf>
    <xf numFmtId="0" fontId="8" fillId="0" borderId="2" xfId="3" applyFont="1" applyFill="1" applyBorder="1" applyAlignment="1" applyProtection="1">
      <alignment horizontal="left" vertical="center" wrapText="1"/>
    </xf>
    <xf numFmtId="0" fontId="3" fillId="0" borderId="2" xfId="3" applyFont="1" applyFill="1" applyBorder="1" applyAlignment="1" applyProtection="1">
      <alignment horizontal="center" vertical="center" wrapText="1"/>
    </xf>
    <xf numFmtId="0" fontId="3" fillId="0" borderId="6" xfId="3" applyFont="1" applyFill="1" applyBorder="1" applyAlignment="1" applyProtection="1">
      <alignment horizontal="center" vertical="center" wrapText="1"/>
    </xf>
    <xf numFmtId="0" fontId="3" fillId="0" borderId="6" xfId="2" applyNumberFormat="1" applyFont="1" applyFill="1" applyBorder="1" applyAlignment="1" applyProtection="1">
      <alignment horizontal="center" vertical="center" wrapText="1"/>
    </xf>
    <xf numFmtId="0" fontId="6" fillId="0" borderId="6" xfId="2" applyFont="1" applyFill="1" applyBorder="1" applyAlignment="1" applyProtection="1">
      <alignment horizontal="left" vertical="center" wrapText="1"/>
    </xf>
    <xf numFmtId="0" fontId="6" fillId="0" borderId="6" xfId="2" applyFont="1" applyFill="1" applyBorder="1" applyAlignment="1" applyProtection="1">
      <alignment horizontal="right" vertical="center" wrapText="1"/>
    </xf>
    <xf numFmtId="0" fontId="6" fillId="0" borderId="0" xfId="1" applyFont="1" applyFill="1" applyBorder="1" applyAlignment="1">
      <alignment horizontal="center" vertical="center"/>
    </xf>
    <xf numFmtId="0" fontId="6" fillId="0" borderId="7" xfId="1" applyFont="1" applyFill="1" applyBorder="1" applyAlignment="1" applyProtection="1">
      <alignment horizontal="center" vertical="center"/>
    </xf>
    <xf numFmtId="0" fontId="6" fillId="0" borderId="8" xfId="1" applyFont="1" applyFill="1" applyBorder="1" applyAlignment="1" applyProtection="1">
      <alignment horizontal="center" vertical="center"/>
    </xf>
    <xf numFmtId="0" fontId="6" fillId="0" borderId="7" xfId="2" applyFont="1" applyFill="1" applyBorder="1" applyAlignment="1" applyProtection="1">
      <alignment horizontal="center" vertical="center" wrapText="1"/>
    </xf>
    <xf numFmtId="0" fontId="6" fillId="0" borderId="9" xfId="2" applyFont="1" applyFill="1" applyBorder="1" applyAlignment="1" applyProtection="1">
      <alignment horizontal="center" vertical="center" wrapText="1"/>
    </xf>
    <xf numFmtId="0" fontId="6" fillId="0" borderId="10" xfId="2" applyFont="1" applyFill="1" applyBorder="1" applyAlignment="1" applyProtection="1">
      <alignment horizontal="center" vertical="center" wrapText="1"/>
    </xf>
    <xf numFmtId="0" fontId="6" fillId="0" borderId="8" xfId="2" applyFont="1" applyFill="1" applyBorder="1" applyAlignment="1" applyProtection="1">
      <alignment horizontal="center" vertical="center" wrapText="1"/>
    </xf>
    <xf numFmtId="49" fontId="6" fillId="0" borderId="7" xfId="2" applyNumberFormat="1" applyFont="1" applyFill="1" applyBorder="1" applyAlignment="1" applyProtection="1">
      <alignment horizontal="center" vertical="center"/>
    </xf>
    <xf numFmtId="165" fontId="6" fillId="0" borderId="11" xfId="4" applyNumberFormat="1" applyFont="1" applyFill="1" applyBorder="1" applyAlignment="1">
      <alignment horizontal="center" vertical="center" wrapText="1"/>
    </xf>
    <xf numFmtId="0" fontId="6" fillId="0" borderId="11" xfId="1" applyFont="1" applyFill="1" applyBorder="1" applyAlignment="1" applyProtection="1">
      <alignment horizontal="center" vertical="center" wrapText="1"/>
    </xf>
    <xf numFmtId="0" fontId="6" fillId="0" borderId="12" xfId="1" applyFont="1" applyFill="1" applyBorder="1" applyAlignment="1" applyProtection="1">
      <alignment horizontal="center" vertical="center" wrapText="1"/>
    </xf>
    <xf numFmtId="0" fontId="6" fillId="0" borderId="13" xfId="1" applyFont="1" applyFill="1" applyBorder="1" applyAlignment="1" applyProtection="1">
      <alignment horizontal="center" vertical="center" wrapText="1"/>
    </xf>
    <xf numFmtId="0" fontId="6" fillId="0" borderId="14" xfId="1" applyFont="1" applyFill="1" applyBorder="1" applyAlignment="1" applyProtection="1">
      <alignment horizontal="center" vertical="center" wrapText="1"/>
    </xf>
    <xf numFmtId="165" fontId="6" fillId="0" borderId="15" xfId="4" applyNumberFormat="1" applyFont="1" applyFill="1" applyBorder="1" applyAlignment="1">
      <alignment horizontal="center" vertical="center" wrapText="1"/>
    </xf>
    <xf numFmtId="0" fontId="6" fillId="0" borderId="15" xfId="1" applyFont="1" applyFill="1" applyBorder="1" applyAlignment="1" applyProtection="1">
      <alignment horizontal="center" vertical="center" wrapText="1"/>
    </xf>
    <xf numFmtId="0" fontId="6" fillId="0" borderId="16" xfId="1" applyFont="1" applyFill="1" applyBorder="1" applyAlignment="1" applyProtection="1">
      <alignment horizontal="center" vertical="center" wrapText="1"/>
    </xf>
    <xf numFmtId="0" fontId="6" fillId="0" borderId="17" xfId="1" applyFont="1" applyFill="1" applyBorder="1" applyAlignment="1" applyProtection="1">
      <alignment horizontal="center" vertical="center" wrapText="1"/>
    </xf>
    <xf numFmtId="0" fontId="6" fillId="0" borderId="18" xfId="1" applyFont="1" applyFill="1" applyBorder="1" applyAlignment="1" applyProtection="1">
      <alignment horizontal="center" vertical="center" wrapText="1"/>
    </xf>
    <xf numFmtId="0" fontId="3" fillId="0" borderId="13" xfId="1" applyFont="1" applyFill="1" applyBorder="1" applyAlignment="1" applyProtection="1">
      <alignment horizontal="right" vertical="center" wrapText="1"/>
    </xf>
    <xf numFmtId="0" fontId="3" fillId="0" borderId="0" xfId="1" applyFont="1" applyFill="1" applyBorder="1" applyAlignment="1" applyProtection="1">
      <alignment horizontal="right" vertical="center" wrapText="1"/>
    </xf>
    <xf numFmtId="0" fontId="6" fillId="0" borderId="0" xfId="1" applyFont="1" applyFill="1" applyBorder="1" applyAlignment="1" applyProtection="1">
      <alignment horizontal="center" vertical="center" wrapText="1"/>
    </xf>
    <xf numFmtId="49" fontId="3" fillId="0" borderId="0" xfId="1" applyNumberFormat="1" applyFont="1" applyFill="1" applyBorder="1" applyAlignment="1">
      <alignment horizontal="right" vertical="top" wrapText="1"/>
    </xf>
  </cellXfs>
  <cellStyles count="5">
    <cellStyle name="Normal_Clas_econ_chelt_expend 3" xfId="3"/>
    <cellStyle name="Normal_Clas_venituri" xfId="1"/>
    <cellStyle name="Обычный" xfId="0" builtinId="0"/>
    <cellStyle name="Обычный 3" xfId="4"/>
    <cellStyle name="Обычный_bilant la 3 cifre final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iana.belaia/Downloads/Forma%20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 SECRETE mii lei"/>
      <sheetName val="AG"/>
      <sheetName val="Total CTIF"/>
      <sheetName val="Total BS+Secrete mii lei"/>
    </sheetNames>
    <sheetDataSet>
      <sheetData sheetId="0"/>
      <sheetData sheetId="1">
        <row r="78">
          <cell r="G78">
            <v>1630119.59</v>
          </cell>
        </row>
        <row r="79">
          <cell r="G79">
            <v>-219578.62</v>
          </cell>
        </row>
        <row r="83">
          <cell r="G83">
            <v>-614384.56000000006</v>
          </cell>
        </row>
        <row r="84">
          <cell r="G84">
            <v>632015.09</v>
          </cell>
        </row>
        <row r="89">
          <cell r="F89">
            <v>2557360.13</v>
          </cell>
          <cell r="G89">
            <v>7720703.9300000006</v>
          </cell>
          <cell r="H89">
            <v>7720703.9300000006</v>
          </cell>
        </row>
        <row r="90">
          <cell r="G90">
            <v>22975.8</v>
          </cell>
          <cell r="H90">
            <v>22975.8</v>
          </cell>
        </row>
        <row r="98">
          <cell r="G98">
            <v>-2486.85</v>
          </cell>
        </row>
        <row r="104">
          <cell r="G104">
            <v>-5</v>
          </cell>
        </row>
        <row r="108">
          <cell r="G108">
            <v>-48664.76</v>
          </cell>
        </row>
        <row r="113">
          <cell r="G113">
            <v>-113385.51</v>
          </cell>
        </row>
        <row r="114">
          <cell r="G114">
            <v>-224691.44</v>
          </cell>
        </row>
        <row r="129">
          <cell r="G129">
            <v>3721486.7</v>
          </cell>
        </row>
        <row r="130">
          <cell r="G130">
            <v>-183.3</v>
          </cell>
        </row>
        <row r="132">
          <cell r="G132">
            <v>43337.25</v>
          </cell>
        </row>
        <row r="163">
          <cell r="G163">
            <v>4829245.83</v>
          </cell>
        </row>
        <row r="181">
          <cell r="G181">
            <v>-2589374.0299999998</v>
          </cell>
        </row>
        <row r="182">
          <cell r="F182">
            <v>2557360.13</v>
          </cell>
          <cell r="G182">
            <v>2557360.13</v>
          </cell>
          <cell r="H182">
            <v>7743679.7300000004</v>
          </cell>
        </row>
        <row r="183">
          <cell r="G183">
            <v>220745.09</v>
          </cell>
        </row>
        <row r="199">
          <cell r="F199">
            <v>98225</v>
          </cell>
          <cell r="G199">
            <v>98225</v>
          </cell>
          <cell r="H199">
            <v>98225</v>
          </cell>
        </row>
        <row r="200">
          <cell r="F200">
            <v>11917850</v>
          </cell>
          <cell r="G200">
            <v>11806350</v>
          </cell>
          <cell r="H200">
            <v>11806350</v>
          </cell>
        </row>
        <row r="201">
          <cell r="F201">
            <v>2586.1999999999998</v>
          </cell>
          <cell r="G201">
            <v>2586.1999999999998</v>
          </cell>
          <cell r="H201">
            <v>2586.1999999999998</v>
          </cell>
        </row>
        <row r="202">
          <cell r="F202">
            <v>456494</v>
          </cell>
          <cell r="G202">
            <v>451264</v>
          </cell>
          <cell r="H202">
            <v>451264</v>
          </cell>
        </row>
        <row r="203">
          <cell r="F203">
            <v>694594.3</v>
          </cell>
          <cell r="G203">
            <v>615125.50300000003</v>
          </cell>
          <cell r="H203">
            <v>615125.5</v>
          </cell>
        </row>
        <row r="204">
          <cell r="F204">
            <v>2313764.7999999998</v>
          </cell>
          <cell r="G204">
            <v>2206125.6</v>
          </cell>
          <cell r="H204">
            <v>2206125.6</v>
          </cell>
        </row>
        <row r="205">
          <cell r="F205">
            <v>2511571.7000000002</v>
          </cell>
          <cell r="G205">
            <v>4214924.4000000004</v>
          </cell>
          <cell r="H205">
            <v>4214924.4000000004</v>
          </cell>
        </row>
        <row r="206">
          <cell r="F206">
            <v>20131.099999999999</v>
          </cell>
          <cell r="G206">
            <v>19354.7</v>
          </cell>
          <cell r="H206">
            <v>19354.7</v>
          </cell>
        </row>
        <row r="207">
          <cell r="F207">
            <v>1385420.2</v>
          </cell>
          <cell r="G207">
            <v>1927372.2</v>
          </cell>
          <cell r="H207">
            <v>1927372.2</v>
          </cell>
        </row>
        <row r="209">
          <cell r="F209">
            <v>302620.79999999999</v>
          </cell>
          <cell r="G209">
            <v>302620.79999999999</v>
          </cell>
          <cell r="H209">
            <v>302620.79999999999</v>
          </cell>
        </row>
        <row r="210">
          <cell r="F210">
            <v>14070462.699999999</v>
          </cell>
          <cell r="G210">
            <v>18051949.5</v>
          </cell>
          <cell r="H210">
            <v>18051949.5</v>
          </cell>
        </row>
        <row r="211">
          <cell r="F211">
            <v>2063392</v>
          </cell>
          <cell r="G211">
            <v>2063391.9</v>
          </cell>
          <cell r="H211">
            <v>2063391.9</v>
          </cell>
        </row>
        <row r="212">
          <cell r="F212">
            <v>12611200</v>
          </cell>
          <cell r="G212">
            <v>12351200</v>
          </cell>
          <cell r="H212">
            <v>12351200</v>
          </cell>
        </row>
        <row r="216">
          <cell r="F216">
            <v>3204094.3</v>
          </cell>
          <cell r="G216">
            <v>2093032.1</v>
          </cell>
          <cell r="H216">
            <v>2093032.1</v>
          </cell>
        </row>
        <row r="217">
          <cell r="F217">
            <v>35381015.5</v>
          </cell>
          <cell r="G217">
            <v>42378293.700000003</v>
          </cell>
          <cell r="H217">
            <v>42378293.700000003</v>
          </cell>
        </row>
        <row r="220">
          <cell r="F220">
            <v>15140.5</v>
          </cell>
          <cell r="G220">
            <v>12667.2</v>
          </cell>
          <cell r="H220">
            <v>12667.2</v>
          </cell>
        </row>
        <row r="222">
          <cell r="F222">
            <v>1386.4</v>
          </cell>
          <cell r="G222">
            <v>1280.0999999999999</v>
          </cell>
          <cell r="H222">
            <v>1280.0999999999999</v>
          </cell>
        </row>
        <row r="225">
          <cell r="F225">
            <v>62006</v>
          </cell>
          <cell r="G225">
            <v>69007.600000000006</v>
          </cell>
          <cell r="H225">
            <v>69007.600000000006</v>
          </cell>
        </row>
        <row r="226">
          <cell r="F226">
            <v>5090384.0999999996</v>
          </cell>
          <cell r="G226">
            <v>5090384.0999999996</v>
          </cell>
          <cell r="H226">
            <v>5090384.0999999996</v>
          </cell>
        </row>
        <row r="227">
          <cell r="F227">
            <v>319549.7</v>
          </cell>
          <cell r="G227">
            <v>365204.9</v>
          </cell>
          <cell r="H227">
            <v>365204.9</v>
          </cell>
        </row>
      </sheetData>
      <sheetData sheetId="2"/>
      <sheetData sheetId="3">
        <row r="18">
          <cell r="F18">
            <v>7110482.4000000004</v>
          </cell>
          <cell r="G18">
            <v>7711236.6999999993</v>
          </cell>
          <cell r="H18">
            <v>7711236.6999999993</v>
          </cell>
        </row>
        <row r="19">
          <cell r="F19">
            <v>1125985.8</v>
          </cell>
          <cell r="G19">
            <v>1220837.7</v>
          </cell>
          <cell r="H19">
            <v>1220837.7</v>
          </cell>
        </row>
        <row r="20">
          <cell r="F20">
            <v>1257729.8</v>
          </cell>
          <cell r="G20">
            <v>1266091.2</v>
          </cell>
          <cell r="H20">
            <v>1266091.2</v>
          </cell>
        </row>
        <row r="21">
          <cell r="F21">
            <v>5532797.2999999998</v>
          </cell>
          <cell r="G21">
            <v>5870103.5999999996</v>
          </cell>
          <cell r="H21">
            <v>5870103.5999999996</v>
          </cell>
        </row>
        <row r="22">
          <cell r="F22">
            <v>2086458.3</v>
          </cell>
          <cell r="G22">
            <v>2229386.7999999998</v>
          </cell>
          <cell r="H22">
            <v>2229386.7999999998</v>
          </cell>
        </row>
        <row r="23">
          <cell r="F23">
            <v>758569.1</v>
          </cell>
          <cell r="G23">
            <v>792988.2</v>
          </cell>
          <cell r="H23">
            <v>792988.2</v>
          </cell>
        </row>
        <row r="24">
          <cell r="F24">
            <v>1036857.1</v>
          </cell>
          <cell r="G24">
            <v>1079537.1000000001</v>
          </cell>
          <cell r="H24">
            <v>1079537.1000000001</v>
          </cell>
        </row>
        <row r="25">
          <cell r="F25">
            <v>218494.3</v>
          </cell>
          <cell r="G25">
            <v>218365.30000000002</v>
          </cell>
          <cell r="H25">
            <v>218365.30000000002</v>
          </cell>
        </row>
        <row r="26">
          <cell r="F26">
            <v>4762478</v>
          </cell>
          <cell r="G26">
            <v>5759638.1999999993</v>
          </cell>
          <cell r="H26">
            <v>5759638.1999999993</v>
          </cell>
        </row>
        <row r="29">
          <cell r="F29">
            <v>8898540.5</v>
          </cell>
          <cell r="G29">
            <v>9802163.9000000004</v>
          </cell>
          <cell r="H29">
            <v>9802163.9000000004</v>
          </cell>
        </row>
        <row r="30">
          <cell r="F30">
            <v>595669.6</v>
          </cell>
          <cell r="G30">
            <v>678422.4</v>
          </cell>
          <cell r="H30">
            <v>678422.4</v>
          </cell>
        </row>
        <row r="39">
          <cell r="F39">
            <v>36529.5</v>
          </cell>
          <cell r="G39">
            <v>38153.699999999997</v>
          </cell>
          <cell r="H39">
            <v>38153.699999999997</v>
          </cell>
        </row>
        <row r="40">
          <cell r="F40">
            <v>142628.6</v>
          </cell>
          <cell r="G40">
            <v>164727.79999999999</v>
          </cell>
          <cell r="H40">
            <v>164727.79999999999</v>
          </cell>
        </row>
        <row r="41">
          <cell r="F41">
            <v>27687.7</v>
          </cell>
          <cell r="G41">
            <v>29813</v>
          </cell>
          <cell r="H41">
            <v>29813</v>
          </cell>
        </row>
        <row r="42">
          <cell r="F42">
            <v>178929.09999999998</v>
          </cell>
          <cell r="G42">
            <v>356977</v>
          </cell>
          <cell r="H42">
            <v>356977</v>
          </cell>
        </row>
        <row r="43">
          <cell r="F43">
            <v>33302</v>
          </cell>
          <cell r="G43">
            <v>33976.6</v>
          </cell>
          <cell r="H43">
            <v>33976.6</v>
          </cell>
        </row>
        <row r="44">
          <cell r="F44">
            <v>182976.30000000002</v>
          </cell>
          <cell r="G44">
            <v>178189.3</v>
          </cell>
          <cell r="H44">
            <v>178189.3</v>
          </cell>
        </row>
        <row r="45">
          <cell r="F45">
            <v>67584.3</v>
          </cell>
          <cell r="G45">
            <v>77589.5</v>
          </cell>
          <cell r="H45">
            <v>77589.5</v>
          </cell>
        </row>
        <row r="46">
          <cell r="F46">
            <v>625951.30000000005</v>
          </cell>
          <cell r="G46">
            <v>639431.80000000005</v>
          </cell>
          <cell r="H46">
            <v>639431.80000000005</v>
          </cell>
        </row>
        <row r="47">
          <cell r="F47">
            <v>1169764</v>
          </cell>
          <cell r="G47">
            <v>1239041.6000000001</v>
          </cell>
          <cell r="H47">
            <v>1239041.6000000001</v>
          </cell>
        </row>
        <row r="50">
          <cell r="F50">
            <v>15894.9</v>
          </cell>
          <cell r="G50">
            <v>15311.8</v>
          </cell>
          <cell r="H50">
            <v>15311.8</v>
          </cell>
        </row>
        <row r="51">
          <cell r="F51">
            <v>94</v>
          </cell>
          <cell r="G51">
            <v>58.5</v>
          </cell>
          <cell r="H51">
            <v>58.5</v>
          </cell>
        </row>
        <row r="52">
          <cell r="F52">
            <v>28425.3</v>
          </cell>
          <cell r="G52">
            <v>25355.899999999998</v>
          </cell>
          <cell r="H52">
            <v>25355.899999999998</v>
          </cell>
        </row>
        <row r="53">
          <cell r="F53">
            <v>8786.7999999999993</v>
          </cell>
          <cell r="G53">
            <v>8618.1</v>
          </cell>
          <cell r="H53">
            <v>8618.1</v>
          </cell>
        </row>
        <row r="54">
          <cell r="F54">
            <v>0</v>
          </cell>
          <cell r="G54">
            <v>0</v>
          </cell>
          <cell r="H54">
            <v>0</v>
          </cell>
        </row>
        <row r="57">
          <cell r="F57">
            <v>8522.7999999999993</v>
          </cell>
          <cell r="G57">
            <v>8461.9</v>
          </cell>
          <cell r="H57">
            <v>8461.9</v>
          </cell>
        </row>
        <row r="60">
          <cell r="F60">
            <v>1573.2</v>
          </cell>
          <cell r="G60">
            <v>1573.2</v>
          </cell>
          <cell r="H60">
            <v>1573.2</v>
          </cell>
        </row>
        <row r="61">
          <cell r="F61">
            <v>0</v>
          </cell>
          <cell r="G61">
            <v>0</v>
          </cell>
          <cell r="H61">
            <v>0</v>
          </cell>
        </row>
        <row r="62">
          <cell r="F62">
            <v>3840.6</v>
          </cell>
          <cell r="G62">
            <v>6168</v>
          </cell>
          <cell r="H62">
            <v>6168</v>
          </cell>
        </row>
        <row r="63">
          <cell r="F63">
            <v>0</v>
          </cell>
          <cell r="G63">
            <v>0</v>
          </cell>
          <cell r="H63">
            <v>0</v>
          </cell>
        </row>
        <row r="66">
          <cell r="F66">
            <v>4203491.0999999996</v>
          </cell>
          <cell r="G66">
            <v>4718151.5999999996</v>
          </cell>
          <cell r="H66">
            <v>4718151.5999999996</v>
          </cell>
        </row>
        <row r="67">
          <cell r="F67">
            <v>0</v>
          </cell>
          <cell r="G67">
            <v>12</v>
          </cell>
          <cell r="H67">
            <v>12</v>
          </cell>
        </row>
        <row r="72">
          <cell r="F72">
            <v>0</v>
          </cell>
          <cell r="G72">
            <v>0</v>
          </cell>
          <cell r="H72">
            <v>0</v>
          </cell>
        </row>
        <row r="73">
          <cell r="F73">
            <v>0</v>
          </cell>
          <cell r="G73">
            <v>0</v>
          </cell>
          <cell r="H73">
            <v>0</v>
          </cell>
        </row>
        <row r="74">
          <cell r="F74">
            <v>15126430.300000001</v>
          </cell>
          <cell r="G74">
            <v>15453242.1</v>
          </cell>
          <cell r="H74">
            <v>15453242.1</v>
          </cell>
        </row>
        <row r="75">
          <cell r="F75">
            <v>0</v>
          </cell>
          <cell r="G75">
            <v>0</v>
          </cell>
          <cell r="H75">
            <v>0</v>
          </cell>
        </row>
        <row r="76">
          <cell r="F76">
            <v>1389916.3</v>
          </cell>
          <cell r="G76">
            <v>1395954</v>
          </cell>
          <cell r="H76">
            <v>1395954</v>
          </cell>
        </row>
        <row r="79">
          <cell r="G79">
            <v>-719193.7</v>
          </cell>
        </row>
        <row r="80">
          <cell r="G80">
            <v>630223.29999999993</v>
          </cell>
        </row>
        <row r="81">
          <cell r="G81">
            <v>0</v>
          </cell>
        </row>
        <row r="82">
          <cell r="G82">
            <v>0</v>
          </cell>
        </row>
        <row r="85">
          <cell r="F85">
            <v>1571785</v>
          </cell>
          <cell r="G85">
            <v>1302992.2</v>
          </cell>
          <cell r="H85">
            <v>1302992.2</v>
          </cell>
        </row>
        <row r="86">
          <cell r="F86">
            <v>130003.4</v>
          </cell>
          <cell r="G86">
            <v>141918.39999999999</v>
          </cell>
          <cell r="H86">
            <v>141918.39999999999</v>
          </cell>
        </row>
        <row r="87">
          <cell r="F87">
            <v>0</v>
          </cell>
          <cell r="G87">
            <v>0</v>
          </cell>
          <cell r="H87">
            <v>0</v>
          </cell>
        </row>
        <row r="88">
          <cell r="F88">
            <v>268.10000000000002</v>
          </cell>
          <cell r="G88">
            <v>274.5</v>
          </cell>
          <cell r="H88">
            <v>274.5</v>
          </cell>
        </row>
        <row r="89">
          <cell r="F89">
            <v>0</v>
          </cell>
          <cell r="G89">
            <v>0</v>
          </cell>
          <cell r="H89">
            <v>0</v>
          </cell>
        </row>
        <row r="90">
          <cell r="F90">
            <v>0</v>
          </cell>
          <cell r="G90">
            <v>0</v>
          </cell>
          <cell r="H90">
            <v>0</v>
          </cell>
        </row>
        <row r="91">
          <cell r="F91">
            <v>3770.2999999999997</v>
          </cell>
          <cell r="G91">
            <v>3715.6000000000004</v>
          </cell>
          <cell r="H91">
            <v>3715.6000000000004</v>
          </cell>
        </row>
        <row r="94">
          <cell r="G94">
            <v>0</v>
          </cell>
        </row>
        <row r="95">
          <cell r="G95">
            <v>0</v>
          </cell>
        </row>
        <row r="96">
          <cell r="G96">
            <v>0</v>
          </cell>
        </row>
        <row r="97">
          <cell r="G97">
            <v>0</v>
          </cell>
        </row>
        <row r="100">
          <cell r="G100">
            <v>0</v>
          </cell>
        </row>
        <row r="101">
          <cell r="G101">
            <v>0</v>
          </cell>
        </row>
        <row r="104">
          <cell r="G104">
            <v>0</v>
          </cell>
        </row>
        <row r="105">
          <cell r="G105">
            <v>0</v>
          </cell>
        </row>
        <row r="106">
          <cell r="G106">
            <v>0</v>
          </cell>
        </row>
        <row r="109">
          <cell r="G109">
            <v>100183.3</v>
          </cell>
        </row>
        <row r="110">
          <cell r="G110">
            <v>984956.6</v>
          </cell>
        </row>
        <row r="113">
          <cell r="G113">
            <v>0</v>
          </cell>
          <cell r="H113">
            <v>0</v>
          </cell>
        </row>
        <row r="114">
          <cell r="G114">
            <v>0</v>
          </cell>
          <cell r="H114">
            <v>0</v>
          </cell>
        </row>
        <row r="115">
          <cell r="G115">
            <v>1451.9</v>
          </cell>
          <cell r="H115">
            <v>1451.9</v>
          </cell>
        </row>
        <row r="116">
          <cell r="G116">
            <v>0</v>
          </cell>
          <cell r="H116">
            <v>0</v>
          </cell>
        </row>
        <row r="125">
          <cell r="F125">
            <v>0</v>
          </cell>
          <cell r="G125">
            <v>0</v>
          </cell>
          <cell r="H125">
            <v>0</v>
          </cell>
        </row>
        <row r="126">
          <cell r="F126">
            <v>0</v>
          </cell>
          <cell r="G126">
            <v>0</v>
          </cell>
          <cell r="H126">
            <v>0</v>
          </cell>
        </row>
        <row r="127">
          <cell r="F127">
            <v>0</v>
          </cell>
          <cell r="G127">
            <v>0</v>
          </cell>
          <cell r="H127">
            <v>0</v>
          </cell>
        </row>
        <row r="128">
          <cell r="F128">
            <v>126246.5</v>
          </cell>
          <cell r="G128">
            <v>132615.1</v>
          </cell>
          <cell r="H128">
            <v>132615.1</v>
          </cell>
        </row>
        <row r="129">
          <cell r="F129">
            <v>1149592.1000000001</v>
          </cell>
          <cell r="G129">
            <v>1436190.9000000001</v>
          </cell>
          <cell r="H129">
            <v>1436190.9000000001</v>
          </cell>
        </row>
        <row r="132">
          <cell r="G132">
            <v>0</v>
          </cell>
        </row>
        <row r="133">
          <cell r="G133">
            <v>0</v>
          </cell>
        </row>
        <row r="134">
          <cell r="G134">
            <v>0</v>
          </cell>
        </row>
        <row r="135">
          <cell r="G135">
            <v>0</v>
          </cell>
        </row>
        <row r="138">
          <cell r="G138">
            <v>0</v>
          </cell>
        </row>
        <row r="139">
          <cell r="G139">
            <v>0</v>
          </cell>
        </row>
        <row r="140">
          <cell r="G140">
            <v>0</v>
          </cell>
        </row>
        <row r="141">
          <cell r="G141">
            <v>0</v>
          </cell>
        </row>
        <row r="142">
          <cell r="G142">
            <v>0</v>
          </cell>
        </row>
        <row r="145">
          <cell r="G145">
            <v>0</v>
          </cell>
        </row>
        <row r="146">
          <cell r="G146">
            <v>0</v>
          </cell>
        </row>
        <row r="147">
          <cell r="G147">
            <v>0</v>
          </cell>
        </row>
        <row r="150">
          <cell r="G150">
            <v>0</v>
          </cell>
        </row>
        <row r="151">
          <cell r="G151">
            <v>0</v>
          </cell>
        </row>
        <row r="154">
          <cell r="G154">
            <v>0</v>
          </cell>
        </row>
        <row r="155">
          <cell r="G155">
            <v>0</v>
          </cell>
        </row>
        <row r="156">
          <cell r="G156">
            <v>0</v>
          </cell>
        </row>
        <row r="159">
          <cell r="G159">
            <v>3323651</v>
          </cell>
          <cell r="H159">
            <v>0</v>
          </cell>
        </row>
        <row r="184">
          <cell r="G184">
            <v>-596539.30000000005</v>
          </cell>
        </row>
        <row r="185">
          <cell r="F185">
            <v>38077958.299999997</v>
          </cell>
          <cell r="G185">
            <v>38077958.299999997</v>
          </cell>
          <cell r="H185">
            <v>39939952.5</v>
          </cell>
        </row>
        <row r="186">
          <cell r="G186">
            <v>131052</v>
          </cell>
        </row>
        <row r="193">
          <cell r="F193">
            <v>0</v>
          </cell>
          <cell r="G193">
            <v>0</v>
          </cell>
          <cell r="H193">
            <v>0</v>
          </cell>
        </row>
        <row r="194">
          <cell r="F194">
            <v>0</v>
          </cell>
          <cell r="G194">
            <v>0</v>
          </cell>
          <cell r="H194">
            <v>0</v>
          </cell>
        </row>
        <row r="195">
          <cell r="F195">
            <v>0</v>
          </cell>
          <cell r="G195">
            <v>0</v>
          </cell>
          <cell r="H195">
            <v>0</v>
          </cell>
        </row>
        <row r="196">
          <cell r="F196">
            <v>0</v>
          </cell>
          <cell r="G196">
            <v>0</v>
          </cell>
          <cell r="H196">
            <v>0</v>
          </cell>
        </row>
        <row r="197">
          <cell r="F197">
            <v>0</v>
          </cell>
          <cell r="G197">
            <v>0</v>
          </cell>
          <cell r="H197">
            <v>0</v>
          </cell>
        </row>
        <row r="198">
          <cell r="F198">
            <v>0</v>
          </cell>
          <cell r="G198">
            <v>0</v>
          </cell>
          <cell r="H198">
            <v>0</v>
          </cell>
        </row>
        <row r="199">
          <cell r="F199">
            <v>0</v>
          </cell>
          <cell r="G199">
            <v>0</v>
          </cell>
          <cell r="H199">
            <v>0</v>
          </cell>
        </row>
        <row r="200">
          <cell r="F200">
            <v>86459.9</v>
          </cell>
          <cell r="G200">
            <v>140664.5</v>
          </cell>
          <cell r="H200">
            <v>140664.5</v>
          </cell>
        </row>
        <row r="201">
          <cell r="F201">
            <v>2226.1999999999998</v>
          </cell>
          <cell r="G201">
            <v>135.5</v>
          </cell>
          <cell r="H201">
            <v>135.5</v>
          </cell>
        </row>
        <row r="202">
          <cell r="F202">
            <v>0</v>
          </cell>
          <cell r="G202">
            <v>0</v>
          </cell>
          <cell r="H202">
            <v>0</v>
          </cell>
        </row>
        <row r="203">
          <cell r="F203">
            <v>74356.100000000006</v>
          </cell>
          <cell r="G203">
            <v>85276.7</v>
          </cell>
          <cell r="H203">
            <v>85276.7</v>
          </cell>
        </row>
        <row r="204">
          <cell r="F204">
            <v>11270.1</v>
          </cell>
          <cell r="G204">
            <v>13426.2</v>
          </cell>
          <cell r="H204">
            <v>13426.2</v>
          </cell>
        </row>
        <row r="205">
          <cell r="F205">
            <v>0</v>
          </cell>
          <cell r="G205">
            <v>0</v>
          </cell>
          <cell r="H205">
            <v>0</v>
          </cell>
        </row>
        <row r="206">
          <cell r="F206">
            <v>0</v>
          </cell>
          <cell r="G206">
            <v>0</v>
          </cell>
          <cell r="H206">
            <v>0</v>
          </cell>
        </row>
        <row r="207">
          <cell r="F207">
            <v>0</v>
          </cell>
          <cell r="G207">
            <v>0</v>
          </cell>
          <cell r="H207">
            <v>0</v>
          </cell>
        </row>
        <row r="208">
          <cell r="F208">
            <v>0</v>
          </cell>
          <cell r="G208">
            <v>0</v>
          </cell>
          <cell r="H208">
            <v>0</v>
          </cell>
        </row>
        <row r="209">
          <cell r="F209">
            <v>0</v>
          </cell>
          <cell r="G209">
            <v>0</v>
          </cell>
          <cell r="H209">
            <v>0</v>
          </cell>
        </row>
        <row r="210">
          <cell r="F210">
            <v>0</v>
          </cell>
          <cell r="G210">
            <v>0</v>
          </cell>
          <cell r="H210">
            <v>0</v>
          </cell>
        </row>
        <row r="211">
          <cell r="F211">
            <v>0</v>
          </cell>
          <cell r="G211">
            <v>0</v>
          </cell>
          <cell r="H211">
            <v>0</v>
          </cell>
        </row>
        <row r="212">
          <cell r="F212">
            <v>0</v>
          </cell>
          <cell r="G212">
            <v>0</v>
          </cell>
          <cell r="H212">
            <v>0</v>
          </cell>
        </row>
        <row r="213">
          <cell r="F213">
            <v>0</v>
          </cell>
          <cell r="G213">
            <v>0</v>
          </cell>
          <cell r="H213">
            <v>0</v>
          </cell>
        </row>
        <row r="214">
          <cell r="F214">
            <v>0</v>
          </cell>
          <cell r="G214">
            <v>0</v>
          </cell>
          <cell r="H214">
            <v>0</v>
          </cell>
        </row>
        <row r="215">
          <cell r="F215">
            <v>0</v>
          </cell>
          <cell r="G215">
            <v>0</v>
          </cell>
          <cell r="H215">
            <v>0</v>
          </cell>
        </row>
        <row r="216">
          <cell r="F216">
            <v>0</v>
          </cell>
          <cell r="G216">
            <v>0</v>
          </cell>
          <cell r="H216">
            <v>0</v>
          </cell>
        </row>
        <row r="217">
          <cell r="F217">
            <v>8.8000000000000007</v>
          </cell>
          <cell r="G217">
            <v>8.8000000000000007</v>
          </cell>
          <cell r="H217">
            <v>8.8000000000000007</v>
          </cell>
        </row>
        <row r="218">
          <cell r="F218">
            <v>123331.1</v>
          </cell>
          <cell r="G218">
            <v>127881.60000000001</v>
          </cell>
          <cell r="H218">
            <v>127881.60000000001</v>
          </cell>
        </row>
        <row r="219">
          <cell r="F219">
            <v>0</v>
          </cell>
          <cell r="G219">
            <v>0</v>
          </cell>
          <cell r="H219">
            <v>0</v>
          </cell>
        </row>
        <row r="220">
          <cell r="F220">
            <v>0</v>
          </cell>
          <cell r="G220">
            <v>0</v>
          </cell>
          <cell r="H220">
            <v>0</v>
          </cell>
        </row>
        <row r="221">
          <cell r="F221">
            <v>0</v>
          </cell>
          <cell r="G221">
            <v>0</v>
          </cell>
          <cell r="H221">
            <v>0</v>
          </cell>
        </row>
        <row r="222">
          <cell r="F222">
            <v>0</v>
          </cell>
          <cell r="G222">
            <v>0</v>
          </cell>
          <cell r="H222">
            <v>0</v>
          </cell>
        </row>
        <row r="223">
          <cell r="F223">
            <v>0</v>
          </cell>
          <cell r="G223">
            <v>0</v>
          </cell>
          <cell r="H223">
            <v>0</v>
          </cell>
        </row>
        <row r="224">
          <cell r="F224">
            <v>0</v>
          </cell>
          <cell r="G224">
            <v>0</v>
          </cell>
          <cell r="H224">
            <v>0</v>
          </cell>
        </row>
        <row r="225">
          <cell r="F225">
            <v>0</v>
          </cell>
          <cell r="G225">
            <v>965.1</v>
          </cell>
          <cell r="H225">
            <v>965.1</v>
          </cell>
        </row>
        <row r="226">
          <cell r="F226">
            <v>0</v>
          </cell>
          <cell r="G226">
            <v>0</v>
          </cell>
          <cell r="H226">
            <v>0</v>
          </cell>
        </row>
        <row r="227">
          <cell r="F227">
            <v>81245.5</v>
          </cell>
          <cell r="G227">
            <v>55570.3</v>
          </cell>
          <cell r="H227">
            <v>55570.3</v>
          </cell>
        </row>
        <row r="228">
          <cell r="F228">
            <v>15531.4</v>
          </cell>
          <cell r="G228">
            <v>12770.7</v>
          </cell>
          <cell r="H228">
            <v>12770.7</v>
          </cell>
        </row>
        <row r="229">
          <cell r="F229">
            <v>250147.8</v>
          </cell>
          <cell r="G229">
            <v>265145.3</v>
          </cell>
          <cell r="H229">
            <v>265145.3</v>
          </cell>
        </row>
        <row r="230">
          <cell r="F230">
            <v>20197.099999999999</v>
          </cell>
          <cell r="G230">
            <v>41276.5</v>
          </cell>
          <cell r="H230">
            <v>41276.5</v>
          </cell>
        </row>
        <row r="231">
          <cell r="F231">
            <v>33.5</v>
          </cell>
          <cell r="G231">
            <v>33.5</v>
          </cell>
          <cell r="H231">
            <v>33.5</v>
          </cell>
        </row>
        <row r="232">
          <cell r="F232">
            <v>2</v>
          </cell>
          <cell r="G232">
            <v>9.9</v>
          </cell>
          <cell r="H232">
            <v>9.9</v>
          </cell>
        </row>
        <row r="233">
          <cell r="F233">
            <v>4692.2999999999993</v>
          </cell>
          <cell r="G233">
            <v>4906.9000000000005</v>
          </cell>
          <cell r="H233">
            <v>4906.9000000000005</v>
          </cell>
        </row>
        <row r="234">
          <cell r="F234">
            <v>488.1</v>
          </cell>
          <cell r="G234">
            <v>803</v>
          </cell>
          <cell r="H234">
            <v>803</v>
          </cell>
        </row>
        <row r="235">
          <cell r="F235">
            <v>21406.1</v>
          </cell>
          <cell r="G235">
            <v>25445.7</v>
          </cell>
          <cell r="H235">
            <v>25445.7</v>
          </cell>
        </row>
        <row r="236">
          <cell r="F236">
            <v>98.3</v>
          </cell>
          <cell r="G236">
            <v>98.3</v>
          </cell>
          <cell r="H236">
            <v>98.3</v>
          </cell>
        </row>
        <row r="237">
          <cell r="F237">
            <v>34913.4</v>
          </cell>
          <cell r="G237">
            <v>54419.9</v>
          </cell>
          <cell r="H237">
            <v>54419.9</v>
          </cell>
        </row>
        <row r="238">
          <cell r="F238">
            <v>13078.5</v>
          </cell>
          <cell r="G238">
            <v>14741</v>
          </cell>
          <cell r="H238">
            <v>14741</v>
          </cell>
        </row>
        <row r="239">
          <cell r="F239">
            <v>0</v>
          </cell>
          <cell r="G239">
            <v>0</v>
          </cell>
          <cell r="H239">
            <v>0</v>
          </cell>
        </row>
        <row r="240">
          <cell r="F240">
            <v>1509.7</v>
          </cell>
          <cell r="G240">
            <v>0</v>
          </cell>
          <cell r="H240">
            <v>0</v>
          </cell>
        </row>
        <row r="241">
          <cell r="F241">
            <v>144.80000000000001</v>
          </cell>
          <cell r="G241">
            <v>7532</v>
          </cell>
          <cell r="H241">
            <v>7532</v>
          </cell>
        </row>
        <row r="242">
          <cell r="F242">
            <v>165370.09999999998</v>
          </cell>
          <cell r="G242">
            <v>160222</v>
          </cell>
          <cell r="H242">
            <v>160222</v>
          </cell>
        </row>
        <row r="243">
          <cell r="F243">
            <v>2009273</v>
          </cell>
          <cell r="G243">
            <v>2004716.5</v>
          </cell>
          <cell r="H243">
            <v>2004716.5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52"/>
  <sheetViews>
    <sheetView tabSelected="1" view="pageBreakPreview" zoomScaleNormal="100" zoomScaleSheetLayoutView="100" workbookViewId="0">
      <selection activeCell="I18" sqref="I18"/>
    </sheetView>
  </sheetViews>
  <sheetFormatPr defaultColWidth="8.85546875" defaultRowHeight="27.75" customHeight="1" x14ac:dyDescent="0.25"/>
  <cols>
    <col min="1" max="1" width="10.42578125" style="6" customWidth="1"/>
    <col min="2" max="2" width="45.85546875" style="5" customWidth="1"/>
    <col min="3" max="3" width="2" style="5" customWidth="1"/>
    <col min="4" max="4" width="2.42578125" style="4" customWidth="1"/>
    <col min="5" max="5" width="9.7109375" style="4" customWidth="1"/>
    <col min="6" max="6" width="16.28515625" style="3" customWidth="1"/>
    <col min="7" max="7" width="17.42578125" style="2" customWidth="1"/>
    <col min="8" max="8" width="23.140625" style="2" customWidth="1"/>
    <col min="9" max="9" width="12.42578125" style="1" bestFit="1" customWidth="1"/>
    <col min="10" max="251" width="8.85546875" style="1"/>
    <col min="252" max="252" width="9.7109375" style="1" customWidth="1"/>
    <col min="253" max="253" width="45.85546875" style="1" customWidth="1"/>
    <col min="254" max="254" width="15.7109375" style="1" customWidth="1"/>
    <col min="255" max="255" width="28.7109375" style="1" customWidth="1"/>
    <col min="256" max="256" width="11.5703125" style="1" customWidth="1"/>
    <col min="257" max="258" width="22" style="1" customWidth="1"/>
    <col min="259" max="259" width="23.85546875" style="1" customWidth="1"/>
    <col min="260" max="260" width="8.85546875" style="1"/>
    <col min="261" max="261" width="8.85546875" style="1" customWidth="1"/>
    <col min="262" max="507" width="8.85546875" style="1"/>
    <col min="508" max="508" width="9.7109375" style="1" customWidth="1"/>
    <col min="509" max="509" width="45.85546875" style="1" customWidth="1"/>
    <col min="510" max="510" width="15.7109375" style="1" customWidth="1"/>
    <col min="511" max="511" width="28.7109375" style="1" customWidth="1"/>
    <col min="512" max="512" width="11.5703125" style="1" customWidth="1"/>
    <col min="513" max="514" width="22" style="1" customWidth="1"/>
    <col min="515" max="515" width="23.85546875" style="1" customWidth="1"/>
    <col min="516" max="516" width="8.85546875" style="1"/>
    <col min="517" max="517" width="8.85546875" style="1" customWidth="1"/>
    <col min="518" max="763" width="8.85546875" style="1"/>
    <col min="764" max="764" width="9.7109375" style="1" customWidth="1"/>
    <col min="765" max="765" width="45.85546875" style="1" customWidth="1"/>
    <col min="766" max="766" width="15.7109375" style="1" customWidth="1"/>
    <col min="767" max="767" width="28.7109375" style="1" customWidth="1"/>
    <col min="768" max="768" width="11.5703125" style="1" customWidth="1"/>
    <col min="769" max="770" width="22" style="1" customWidth="1"/>
    <col min="771" max="771" width="23.85546875" style="1" customWidth="1"/>
    <col min="772" max="772" width="8.85546875" style="1"/>
    <col min="773" max="773" width="8.85546875" style="1" customWidth="1"/>
    <col min="774" max="1019" width="8.85546875" style="1"/>
    <col min="1020" max="1020" width="9.7109375" style="1" customWidth="1"/>
    <col min="1021" max="1021" width="45.85546875" style="1" customWidth="1"/>
    <col min="1022" max="1022" width="15.7109375" style="1" customWidth="1"/>
    <col min="1023" max="1023" width="28.7109375" style="1" customWidth="1"/>
    <col min="1024" max="1024" width="11.5703125" style="1" customWidth="1"/>
    <col min="1025" max="1026" width="22" style="1" customWidth="1"/>
    <col min="1027" max="1027" width="23.85546875" style="1" customWidth="1"/>
    <col min="1028" max="1028" width="8.85546875" style="1"/>
    <col min="1029" max="1029" width="8.85546875" style="1" customWidth="1"/>
    <col min="1030" max="1275" width="8.85546875" style="1"/>
    <col min="1276" max="1276" width="9.7109375" style="1" customWidth="1"/>
    <col min="1277" max="1277" width="45.85546875" style="1" customWidth="1"/>
    <col min="1278" max="1278" width="15.7109375" style="1" customWidth="1"/>
    <col min="1279" max="1279" width="28.7109375" style="1" customWidth="1"/>
    <col min="1280" max="1280" width="11.5703125" style="1" customWidth="1"/>
    <col min="1281" max="1282" width="22" style="1" customWidth="1"/>
    <col min="1283" max="1283" width="23.85546875" style="1" customWidth="1"/>
    <col min="1284" max="1284" width="8.85546875" style="1"/>
    <col min="1285" max="1285" width="8.85546875" style="1" customWidth="1"/>
    <col min="1286" max="1531" width="8.85546875" style="1"/>
    <col min="1532" max="1532" width="9.7109375" style="1" customWidth="1"/>
    <col min="1533" max="1533" width="45.85546875" style="1" customWidth="1"/>
    <col min="1534" max="1534" width="15.7109375" style="1" customWidth="1"/>
    <col min="1535" max="1535" width="28.7109375" style="1" customWidth="1"/>
    <col min="1536" max="1536" width="11.5703125" style="1" customWidth="1"/>
    <col min="1537" max="1538" width="22" style="1" customWidth="1"/>
    <col min="1539" max="1539" width="23.85546875" style="1" customWidth="1"/>
    <col min="1540" max="1540" width="8.85546875" style="1"/>
    <col min="1541" max="1541" width="8.85546875" style="1" customWidth="1"/>
    <col min="1542" max="1787" width="8.85546875" style="1"/>
    <col min="1788" max="1788" width="9.7109375" style="1" customWidth="1"/>
    <col min="1789" max="1789" width="45.85546875" style="1" customWidth="1"/>
    <col min="1790" max="1790" width="15.7109375" style="1" customWidth="1"/>
    <col min="1791" max="1791" width="28.7109375" style="1" customWidth="1"/>
    <col min="1792" max="1792" width="11.5703125" style="1" customWidth="1"/>
    <col min="1793" max="1794" width="22" style="1" customWidth="1"/>
    <col min="1795" max="1795" width="23.85546875" style="1" customWidth="1"/>
    <col min="1796" max="1796" width="8.85546875" style="1"/>
    <col min="1797" max="1797" width="8.85546875" style="1" customWidth="1"/>
    <col min="1798" max="2043" width="8.85546875" style="1"/>
    <col min="2044" max="2044" width="9.7109375" style="1" customWidth="1"/>
    <col min="2045" max="2045" width="45.85546875" style="1" customWidth="1"/>
    <col min="2046" max="2046" width="15.7109375" style="1" customWidth="1"/>
    <col min="2047" max="2047" width="28.7109375" style="1" customWidth="1"/>
    <col min="2048" max="2048" width="11.5703125" style="1" customWidth="1"/>
    <col min="2049" max="2050" width="22" style="1" customWidth="1"/>
    <col min="2051" max="2051" width="23.85546875" style="1" customWidth="1"/>
    <col min="2052" max="2052" width="8.85546875" style="1"/>
    <col min="2053" max="2053" width="8.85546875" style="1" customWidth="1"/>
    <col min="2054" max="2299" width="8.85546875" style="1"/>
    <col min="2300" max="2300" width="9.7109375" style="1" customWidth="1"/>
    <col min="2301" max="2301" width="45.85546875" style="1" customWidth="1"/>
    <col min="2302" max="2302" width="15.7109375" style="1" customWidth="1"/>
    <col min="2303" max="2303" width="28.7109375" style="1" customWidth="1"/>
    <col min="2304" max="2304" width="11.5703125" style="1" customWidth="1"/>
    <col min="2305" max="2306" width="22" style="1" customWidth="1"/>
    <col min="2307" max="2307" width="23.85546875" style="1" customWidth="1"/>
    <col min="2308" max="2308" width="8.85546875" style="1"/>
    <col min="2309" max="2309" width="8.85546875" style="1" customWidth="1"/>
    <col min="2310" max="2555" width="8.85546875" style="1"/>
    <col min="2556" max="2556" width="9.7109375" style="1" customWidth="1"/>
    <col min="2557" max="2557" width="45.85546875" style="1" customWidth="1"/>
    <col min="2558" max="2558" width="15.7109375" style="1" customWidth="1"/>
    <col min="2559" max="2559" width="28.7109375" style="1" customWidth="1"/>
    <col min="2560" max="2560" width="11.5703125" style="1" customWidth="1"/>
    <col min="2561" max="2562" width="22" style="1" customWidth="1"/>
    <col min="2563" max="2563" width="23.85546875" style="1" customWidth="1"/>
    <col min="2564" max="2564" width="8.85546875" style="1"/>
    <col min="2565" max="2565" width="8.85546875" style="1" customWidth="1"/>
    <col min="2566" max="2811" width="8.85546875" style="1"/>
    <col min="2812" max="2812" width="9.7109375" style="1" customWidth="1"/>
    <col min="2813" max="2813" width="45.85546875" style="1" customWidth="1"/>
    <col min="2814" max="2814" width="15.7109375" style="1" customWidth="1"/>
    <col min="2815" max="2815" width="28.7109375" style="1" customWidth="1"/>
    <col min="2816" max="2816" width="11.5703125" style="1" customWidth="1"/>
    <col min="2817" max="2818" width="22" style="1" customWidth="1"/>
    <col min="2819" max="2819" width="23.85546875" style="1" customWidth="1"/>
    <col min="2820" max="2820" width="8.85546875" style="1"/>
    <col min="2821" max="2821" width="8.85546875" style="1" customWidth="1"/>
    <col min="2822" max="3067" width="8.85546875" style="1"/>
    <col min="3068" max="3068" width="9.7109375" style="1" customWidth="1"/>
    <col min="3069" max="3069" width="45.85546875" style="1" customWidth="1"/>
    <col min="3070" max="3070" width="15.7109375" style="1" customWidth="1"/>
    <col min="3071" max="3071" width="28.7109375" style="1" customWidth="1"/>
    <col min="3072" max="3072" width="11.5703125" style="1" customWidth="1"/>
    <col min="3073" max="3074" width="22" style="1" customWidth="1"/>
    <col min="3075" max="3075" width="23.85546875" style="1" customWidth="1"/>
    <col min="3076" max="3076" width="8.85546875" style="1"/>
    <col min="3077" max="3077" width="8.85546875" style="1" customWidth="1"/>
    <col min="3078" max="3323" width="8.85546875" style="1"/>
    <col min="3324" max="3324" width="9.7109375" style="1" customWidth="1"/>
    <col min="3325" max="3325" width="45.85546875" style="1" customWidth="1"/>
    <col min="3326" max="3326" width="15.7109375" style="1" customWidth="1"/>
    <col min="3327" max="3327" width="28.7109375" style="1" customWidth="1"/>
    <col min="3328" max="3328" width="11.5703125" style="1" customWidth="1"/>
    <col min="3329" max="3330" width="22" style="1" customWidth="1"/>
    <col min="3331" max="3331" width="23.85546875" style="1" customWidth="1"/>
    <col min="3332" max="3332" width="8.85546875" style="1"/>
    <col min="3333" max="3333" width="8.85546875" style="1" customWidth="1"/>
    <col min="3334" max="3579" width="8.85546875" style="1"/>
    <col min="3580" max="3580" width="9.7109375" style="1" customWidth="1"/>
    <col min="3581" max="3581" width="45.85546875" style="1" customWidth="1"/>
    <col min="3582" max="3582" width="15.7109375" style="1" customWidth="1"/>
    <col min="3583" max="3583" width="28.7109375" style="1" customWidth="1"/>
    <col min="3584" max="3584" width="11.5703125" style="1" customWidth="1"/>
    <col min="3585" max="3586" width="22" style="1" customWidth="1"/>
    <col min="3587" max="3587" width="23.85546875" style="1" customWidth="1"/>
    <col min="3588" max="3588" width="8.85546875" style="1"/>
    <col min="3589" max="3589" width="8.85546875" style="1" customWidth="1"/>
    <col min="3590" max="3835" width="8.85546875" style="1"/>
    <col min="3836" max="3836" width="9.7109375" style="1" customWidth="1"/>
    <col min="3837" max="3837" width="45.85546875" style="1" customWidth="1"/>
    <col min="3838" max="3838" width="15.7109375" style="1" customWidth="1"/>
    <col min="3839" max="3839" width="28.7109375" style="1" customWidth="1"/>
    <col min="3840" max="3840" width="11.5703125" style="1" customWidth="1"/>
    <col min="3841" max="3842" width="22" style="1" customWidth="1"/>
    <col min="3843" max="3843" width="23.85546875" style="1" customWidth="1"/>
    <col min="3844" max="3844" width="8.85546875" style="1"/>
    <col min="3845" max="3845" width="8.85546875" style="1" customWidth="1"/>
    <col min="3846" max="4091" width="8.85546875" style="1"/>
    <col min="4092" max="4092" width="9.7109375" style="1" customWidth="1"/>
    <col min="4093" max="4093" width="45.85546875" style="1" customWidth="1"/>
    <col min="4094" max="4094" width="15.7109375" style="1" customWidth="1"/>
    <col min="4095" max="4095" width="28.7109375" style="1" customWidth="1"/>
    <col min="4096" max="4096" width="11.5703125" style="1" customWidth="1"/>
    <col min="4097" max="4098" width="22" style="1" customWidth="1"/>
    <col min="4099" max="4099" width="23.85546875" style="1" customWidth="1"/>
    <col min="4100" max="4100" width="8.85546875" style="1"/>
    <col min="4101" max="4101" width="8.85546875" style="1" customWidth="1"/>
    <col min="4102" max="4347" width="8.85546875" style="1"/>
    <col min="4348" max="4348" width="9.7109375" style="1" customWidth="1"/>
    <col min="4349" max="4349" width="45.85546875" style="1" customWidth="1"/>
    <col min="4350" max="4350" width="15.7109375" style="1" customWidth="1"/>
    <col min="4351" max="4351" width="28.7109375" style="1" customWidth="1"/>
    <col min="4352" max="4352" width="11.5703125" style="1" customWidth="1"/>
    <col min="4353" max="4354" width="22" style="1" customWidth="1"/>
    <col min="4355" max="4355" width="23.85546875" style="1" customWidth="1"/>
    <col min="4356" max="4356" width="8.85546875" style="1"/>
    <col min="4357" max="4357" width="8.85546875" style="1" customWidth="1"/>
    <col min="4358" max="4603" width="8.85546875" style="1"/>
    <col min="4604" max="4604" width="9.7109375" style="1" customWidth="1"/>
    <col min="4605" max="4605" width="45.85546875" style="1" customWidth="1"/>
    <col min="4606" max="4606" width="15.7109375" style="1" customWidth="1"/>
    <col min="4607" max="4607" width="28.7109375" style="1" customWidth="1"/>
    <col min="4608" max="4608" width="11.5703125" style="1" customWidth="1"/>
    <col min="4609" max="4610" width="22" style="1" customWidth="1"/>
    <col min="4611" max="4611" width="23.85546875" style="1" customWidth="1"/>
    <col min="4612" max="4612" width="8.85546875" style="1"/>
    <col min="4613" max="4613" width="8.85546875" style="1" customWidth="1"/>
    <col min="4614" max="4859" width="8.85546875" style="1"/>
    <col min="4860" max="4860" width="9.7109375" style="1" customWidth="1"/>
    <col min="4861" max="4861" width="45.85546875" style="1" customWidth="1"/>
    <col min="4862" max="4862" width="15.7109375" style="1" customWidth="1"/>
    <col min="4863" max="4863" width="28.7109375" style="1" customWidth="1"/>
    <col min="4864" max="4864" width="11.5703125" style="1" customWidth="1"/>
    <col min="4865" max="4866" width="22" style="1" customWidth="1"/>
    <col min="4867" max="4867" width="23.85546875" style="1" customWidth="1"/>
    <col min="4868" max="4868" width="8.85546875" style="1"/>
    <col min="4869" max="4869" width="8.85546875" style="1" customWidth="1"/>
    <col min="4870" max="5115" width="8.85546875" style="1"/>
    <col min="5116" max="5116" width="9.7109375" style="1" customWidth="1"/>
    <col min="5117" max="5117" width="45.85546875" style="1" customWidth="1"/>
    <col min="5118" max="5118" width="15.7109375" style="1" customWidth="1"/>
    <col min="5119" max="5119" width="28.7109375" style="1" customWidth="1"/>
    <col min="5120" max="5120" width="11.5703125" style="1" customWidth="1"/>
    <col min="5121" max="5122" width="22" style="1" customWidth="1"/>
    <col min="5123" max="5123" width="23.85546875" style="1" customWidth="1"/>
    <col min="5124" max="5124" width="8.85546875" style="1"/>
    <col min="5125" max="5125" width="8.85546875" style="1" customWidth="1"/>
    <col min="5126" max="5371" width="8.85546875" style="1"/>
    <col min="5372" max="5372" width="9.7109375" style="1" customWidth="1"/>
    <col min="5373" max="5373" width="45.85546875" style="1" customWidth="1"/>
    <col min="5374" max="5374" width="15.7109375" style="1" customWidth="1"/>
    <col min="5375" max="5375" width="28.7109375" style="1" customWidth="1"/>
    <col min="5376" max="5376" width="11.5703125" style="1" customWidth="1"/>
    <col min="5377" max="5378" width="22" style="1" customWidth="1"/>
    <col min="5379" max="5379" width="23.85546875" style="1" customWidth="1"/>
    <col min="5380" max="5380" width="8.85546875" style="1"/>
    <col min="5381" max="5381" width="8.85546875" style="1" customWidth="1"/>
    <col min="5382" max="5627" width="8.85546875" style="1"/>
    <col min="5628" max="5628" width="9.7109375" style="1" customWidth="1"/>
    <col min="5629" max="5629" width="45.85546875" style="1" customWidth="1"/>
    <col min="5630" max="5630" width="15.7109375" style="1" customWidth="1"/>
    <col min="5631" max="5631" width="28.7109375" style="1" customWidth="1"/>
    <col min="5632" max="5632" width="11.5703125" style="1" customWidth="1"/>
    <col min="5633" max="5634" width="22" style="1" customWidth="1"/>
    <col min="5635" max="5635" width="23.85546875" style="1" customWidth="1"/>
    <col min="5636" max="5636" width="8.85546875" style="1"/>
    <col min="5637" max="5637" width="8.85546875" style="1" customWidth="1"/>
    <col min="5638" max="5883" width="8.85546875" style="1"/>
    <col min="5884" max="5884" width="9.7109375" style="1" customWidth="1"/>
    <col min="5885" max="5885" width="45.85546875" style="1" customWidth="1"/>
    <col min="5886" max="5886" width="15.7109375" style="1" customWidth="1"/>
    <col min="5887" max="5887" width="28.7109375" style="1" customWidth="1"/>
    <col min="5888" max="5888" width="11.5703125" style="1" customWidth="1"/>
    <col min="5889" max="5890" width="22" style="1" customWidth="1"/>
    <col min="5891" max="5891" width="23.85546875" style="1" customWidth="1"/>
    <col min="5892" max="5892" width="8.85546875" style="1"/>
    <col min="5893" max="5893" width="8.85546875" style="1" customWidth="1"/>
    <col min="5894" max="6139" width="8.85546875" style="1"/>
    <col min="6140" max="6140" width="9.7109375" style="1" customWidth="1"/>
    <col min="6141" max="6141" width="45.85546875" style="1" customWidth="1"/>
    <col min="6142" max="6142" width="15.7109375" style="1" customWidth="1"/>
    <col min="6143" max="6143" width="28.7109375" style="1" customWidth="1"/>
    <col min="6144" max="6144" width="11.5703125" style="1" customWidth="1"/>
    <col min="6145" max="6146" width="22" style="1" customWidth="1"/>
    <col min="6147" max="6147" width="23.85546875" style="1" customWidth="1"/>
    <col min="6148" max="6148" width="8.85546875" style="1"/>
    <col min="6149" max="6149" width="8.85546875" style="1" customWidth="1"/>
    <col min="6150" max="6395" width="8.85546875" style="1"/>
    <col min="6396" max="6396" width="9.7109375" style="1" customWidth="1"/>
    <col min="6397" max="6397" width="45.85546875" style="1" customWidth="1"/>
    <col min="6398" max="6398" width="15.7109375" style="1" customWidth="1"/>
    <col min="6399" max="6399" width="28.7109375" style="1" customWidth="1"/>
    <col min="6400" max="6400" width="11.5703125" style="1" customWidth="1"/>
    <col min="6401" max="6402" width="22" style="1" customWidth="1"/>
    <col min="6403" max="6403" width="23.85546875" style="1" customWidth="1"/>
    <col min="6404" max="6404" width="8.85546875" style="1"/>
    <col min="6405" max="6405" width="8.85546875" style="1" customWidth="1"/>
    <col min="6406" max="6651" width="8.85546875" style="1"/>
    <col min="6652" max="6652" width="9.7109375" style="1" customWidth="1"/>
    <col min="6653" max="6653" width="45.85546875" style="1" customWidth="1"/>
    <col min="6654" max="6654" width="15.7109375" style="1" customWidth="1"/>
    <col min="6655" max="6655" width="28.7109375" style="1" customWidth="1"/>
    <col min="6656" max="6656" width="11.5703125" style="1" customWidth="1"/>
    <col min="6657" max="6658" width="22" style="1" customWidth="1"/>
    <col min="6659" max="6659" width="23.85546875" style="1" customWidth="1"/>
    <col min="6660" max="6660" width="8.85546875" style="1"/>
    <col min="6661" max="6661" width="8.85546875" style="1" customWidth="1"/>
    <col min="6662" max="6907" width="8.85546875" style="1"/>
    <col min="6908" max="6908" width="9.7109375" style="1" customWidth="1"/>
    <col min="6909" max="6909" width="45.85546875" style="1" customWidth="1"/>
    <col min="6910" max="6910" width="15.7109375" style="1" customWidth="1"/>
    <col min="6911" max="6911" width="28.7109375" style="1" customWidth="1"/>
    <col min="6912" max="6912" width="11.5703125" style="1" customWidth="1"/>
    <col min="6913" max="6914" width="22" style="1" customWidth="1"/>
    <col min="6915" max="6915" width="23.85546875" style="1" customWidth="1"/>
    <col min="6916" max="6916" width="8.85546875" style="1"/>
    <col min="6917" max="6917" width="8.85546875" style="1" customWidth="1"/>
    <col min="6918" max="7163" width="8.85546875" style="1"/>
    <col min="7164" max="7164" width="9.7109375" style="1" customWidth="1"/>
    <col min="7165" max="7165" width="45.85546875" style="1" customWidth="1"/>
    <col min="7166" max="7166" width="15.7109375" style="1" customWidth="1"/>
    <col min="7167" max="7167" width="28.7109375" style="1" customWidth="1"/>
    <col min="7168" max="7168" width="11.5703125" style="1" customWidth="1"/>
    <col min="7169" max="7170" width="22" style="1" customWidth="1"/>
    <col min="7171" max="7171" width="23.85546875" style="1" customWidth="1"/>
    <col min="7172" max="7172" width="8.85546875" style="1"/>
    <col min="7173" max="7173" width="8.85546875" style="1" customWidth="1"/>
    <col min="7174" max="7419" width="8.85546875" style="1"/>
    <col min="7420" max="7420" width="9.7109375" style="1" customWidth="1"/>
    <col min="7421" max="7421" width="45.85546875" style="1" customWidth="1"/>
    <col min="7422" max="7422" width="15.7109375" style="1" customWidth="1"/>
    <col min="7423" max="7423" width="28.7109375" style="1" customWidth="1"/>
    <col min="7424" max="7424" width="11.5703125" style="1" customWidth="1"/>
    <col min="7425" max="7426" width="22" style="1" customWidth="1"/>
    <col min="7427" max="7427" width="23.85546875" style="1" customWidth="1"/>
    <col min="7428" max="7428" width="8.85546875" style="1"/>
    <col min="7429" max="7429" width="8.85546875" style="1" customWidth="1"/>
    <col min="7430" max="7675" width="8.85546875" style="1"/>
    <col min="7676" max="7676" width="9.7109375" style="1" customWidth="1"/>
    <col min="7677" max="7677" width="45.85546875" style="1" customWidth="1"/>
    <col min="7678" max="7678" width="15.7109375" style="1" customWidth="1"/>
    <col min="7679" max="7679" width="28.7109375" style="1" customWidth="1"/>
    <col min="7680" max="7680" width="11.5703125" style="1" customWidth="1"/>
    <col min="7681" max="7682" width="22" style="1" customWidth="1"/>
    <col min="7683" max="7683" width="23.85546875" style="1" customWidth="1"/>
    <col min="7684" max="7684" width="8.85546875" style="1"/>
    <col min="7685" max="7685" width="8.85546875" style="1" customWidth="1"/>
    <col min="7686" max="7931" width="8.85546875" style="1"/>
    <col min="7932" max="7932" width="9.7109375" style="1" customWidth="1"/>
    <col min="7933" max="7933" width="45.85546875" style="1" customWidth="1"/>
    <col min="7934" max="7934" width="15.7109375" style="1" customWidth="1"/>
    <col min="7935" max="7935" width="28.7109375" style="1" customWidth="1"/>
    <col min="7936" max="7936" width="11.5703125" style="1" customWidth="1"/>
    <col min="7937" max="7938" width="22" style="1" customWidth="1"/>
    <col min="7939" max="7939" width="23.85546875" style="1" customWidth="1"/>
    <col min="7940" max="7940" width="8.85546875" style="1"/>
    <col min="7941" max="7941" width="8.85546875" style="1" customWidth="1"/>
    <col min="7942" max="8187" width="8.85546875" style="1"/>
    <col min="8188" max="8188" width="9.7109375" style="1" customWidth="1"/>
    <col min="8189" max="8189" width="45.85546875" style="1" customWidth="1"/>
    <col min="8190" max="8190" width="15.7109375" style="1" customWidth="1"/>
    <col min="8191" max="8191" width="28.7109375" style="1" customWidth="1"/>
    <col min="8192" max="8192" width="11.5703125" style="1" customWidth="1"/>
    <col min="8193" max="8194" width="22" style="1" customWidth="1"/>
    <col min="8195" max="8195" width="23.85546875" style="1" customWidth="1"/>
    <col min="8196" max="8196" width="8.85546875" style="1"/>
    <col min="8197" max="8197" width="8.85546875" style="1" customWidth="1"/>
    <col min="8198" max="8443" width="8.85546875" style="1"/>
    <col min="8444" max="8444" width="9.7109375" style="1" customWidth="1"/>
    <col min="8445" max="8445" width="45.85546875" style="1" customWidth="1"/>
    <col min="8446" max="8446" width="15.7109375" style="1" customWidth="1"/>
    <col min="8447" max="8447" width="28.7109375" style="1" customWidth="1"/>
    <col min="8448" max="8448" width="11.5703125" style="1" customWidth="1"/>
    <col min="8449" max="8450" width="22" style="1" customWidth="1"/>
    <col min="8451" max="8451" width="23.85546875" style="1" customWidth="1"/>
    <col min="8452" max="8452" width="8.85546875" style="1"/>
    <col min="8453" max="8453" width="8.85546875" style="1" customWidth="1"/>
    <col min="8454" max="8699" width="8.85546875" style="1"/>
    <col min="8700" max="8700" width="9.7109375" style="1" customWidth="1"/>
    <col min="8701" max="8701" width="45.85546875" style="1" customWidth="1"/>
    <col min="8702" max="8702" width="15.7109375" style="1" customWidth="1"/>
    <col min="8703" max="8703" width="28.7109375" style="1" customWidth="1"/>
    <col min="8704" max="8704" width="11.5703125" style="1" customWidth="1"/>
    <col min="8705" max="8706" width="22" style="1" customWidth="1"/>
    <col min="8707" max="8707" width="23.85546875" style="1" customWidth="1"/>
    <col min="8708" max="8708" width="8.85546875" style="1"/>
    <col min="8709" max="8709" width="8.85546875" style="1" customWidth="1"/>
    <col min="8710" max="8955" width="8.85546875" style="1"/>
    <col min="8956" max="8956" width="9.7109375" style="1" customWidth="1"/>
    <col min="8957" max="8957" width="45.85546875" style="1" customWidth="1"/>
    <col min="8958" max="8958" width="15.7109375" style="1" customWidth="1"/>
    <col min="8959" max="8959" width="28.7109375" style="1" customWidth="1"/>
    <col min="8960" max="8960" width="11.5703125" style="1" customWidth="1"/>
    <col min="8961" max="8962" width="22" style="1" customWidth="1"/>
    <col min="8963" max="8963" width="23.85546875" style="1" customWidth="1"/>
    <col min="8964" max="8964" width="8.85546875" style="1"/>
    <col min="8965" max="8965" width="8.85546875" style="1" customWidth="1"/>
    <col min="8966" max="9211" width="8.85546875" style="1"/>
    <col min="9212" max="9212" width="9.7109375" style="1" customWidth="1"/>
    <col min="9213" max="9213" width="45.85546875" style="1" customWidth="1"/>
    <col min="9214" max="9214" width="15.7109375" style="1" customWidth="1"/>
    <col min="9215" max="9215" width="28.7109375" style="1" customWidth="1"/>
    <col min="9216" max="9216" width="11.5703125" style="1" customWidth="1"/>
    <col min="9217" max="9218" width="22" style="1" customWidth="1"/>
    <col min="9219" max="9219" width="23.85546875" style="1" customWidth="1"/>
    <col min="9220" max="9220" width="8.85546875" style="1"/>
    <col min="9221" max="9221" width="8.85546875" style="1" customWidth="1"/>
    <col min="9222" max="9467" width="8.85546875" style="1"/>
    <col min="9468" max="9468" width="9.7109375" style="1" customWidth="1"/>
    <col min="9469" max="9469" width="45.85546875" style="1" customWidth="1"/>
    <col min="9470" max="9470" width="15.7109375" style="1" customWidth="1"/>
    <col min="9471" max="9471" width="28.7109375" style="1" customWidth="1"/>
    <col min="9472" max="9472" width="11.5703125" style="1" customWidth="1"/>
    <col min="9473" max="9474" width="22" style="1" customWidth="1"/>
    <col min="9475" max="9475" width="23.85546875" style="1" customWidth="1"/>
    <col min="9476" max="9476" width="8.85546875" style="1"/>
    <col min="9477" max="9477" width="8.85546875" style="1" customWidth="1"/>
    <col min="9478" max="9723" width="8.85546875" style="1"/>
    <col min="9724" max="9724" width="9.7109375" style="1" customWidth="1"/>
    <col min="9725" max="9725" width="45.85546875" style="1" customWidth="1"/>
    <col min="9726" max="9726" width="15.7109375" style="1" customWidth="1"/>
    <col min="9727" max="9727" width="28.7109375" style="1" customWidth="1"/>
    <col min="9728" max="9728" width="11.5703125" style="1" customWidth="1"/>
    <col min="9729" max="9730" width="22" style="1" customWidth="1"/>
    <col min="9731" max="9731" width="23.85546875" style="1" customWidth="1"/>
    <col min="9732" max="9732" width="8.85546875" style="1"/>
    <col min="9733" max="9733" width="8.85546875" style="1" customWidth="1"/>
    <col min="9734" max="9979" width="8.85546875" style="1"/>
    <col min="9980" max="9980" width="9.7109375" style="1" customWidth="1"/>
    <col min="9981" max="9981" width="45.85546875" style="1" customWidth="1"/>
    <col min="9982" max="9982" width="15.7109375" style="1" customWidth="1"/>
    <col min="9983" max="9983" width="28.7109375" style="1" customWidth="1"/>
    <col min="9984" max="9984" width="11.5703125" style="1" customWidth="1"/>
    <col min="9985" max="9986" width="22" style="1" customWidth="1"/>
    <col min="9987" max="9987" width="23.85546875" style="1" customWidth="1"/>
    <col min="9988" max="9988" width="8.85546875" style="1"/>
    <col min="9989" max="9989" width="8.85546875" style="1" customWidth="1"/>
    <col min="9990" max="10235" width="8.85546875" style="1"/>
    <col min="10236" max="10236" width="9.7109375" style="1" customWidth="1"/>
    <col min="10237" max="10237" width="45.85546875" style="1" customWidth="1"/>
    <col min="10238" max="10238" width="15.7109375" style="1" customWidth="1"/>
    <col min="10239" max="10239" width="28.7109375" style="1" customWidth="1"/>
    <col min="10240" max="10240" width="11.5703125" style="1" customWidth="1"/>
    <col min="10241" max="10242" width="22" style="1" customWidth="1"/>
    <col min="10243" max="10243" width="23.85546875" style="1" customWidth="1"/>
    <col min="10244" max="10244" width="8.85546875" style="1"/>
    <col min="10245" max="10245" width="8.85546875" style="1" customWidth="1"/>
    <col min="10246" max="10491" width="8.85546875" style="1"/>
    <col min="10492" max="10492" width="9.7109375" style="1" customWidth="1"/>
    <col min="10493" max="10493" width="45.85546875" style="1" customWidth="1"/>
    <col min="10494" max="10494" width="15.7109375" style="1" customWidth="1"/>
    <col min="10495" max="10495" width="28.7109375" style="1" customWidth="1"/>
    <col min="10496" max="10496" width="11.5703125" style="1" customWidth="1"/>
    <col min="10497" max="10498" width="22" style="1" customWidth="1"/>
    <col min="10499" max="10499" width="23.85546875" style="1" customWidth="1"/>
    <col min="10500" max="10500" width="8.85546875" style="1"/>
    <col min="10501" max="10501" width="8.85546875" style="1" customWidth="1"/>
    <col min="10502" max="10747" width="8.85546875" style="1"/>
    <col min="10748" max="10748" width="9.7109375" style="1" customWidth="1"/>
    <col min="10749" max="10749" width="45.85546875" style="1" customWidth="1"/>
    <col min="10750" max="10750" width="15.7109375" style="1" customWidth="1"/>
    <col min="10751" max="10751" width="28.7109375" style="1" customWidth="1"/>
    <col min="10752" max="10752" width="11.5703125" style="1" customWidth="1"/>
    <col min="10753" max="10754" width="22" style="1" customWidth="1"/>
    <col min="10755" max="10755" width="23.85546875" style="1" customWidth="1"/>
    <col min="10756" max="10756" width="8.85546875" style="1"/>
    <col min="10757" max="10757" width="8.85546875" style="1" customWidth="1"/>
    <col min="10758" max="11003" width="8.85546875" style="1"/>
    <col min="11004" max="11004" width="9.7109375" style="1" customWidth="1"/>
    <col min="11005" max="11005" width="45.85546875" style="1" customWidth="1"/>
    <col min="11006" max="11006" width="15.7109375" style="1" customWidth="1"/>
    <col min="11007" max="11007" width="28.7109375" style="1" customWidth="1"/>
    <col min="11008" max="11008" width="11.5703125" style="1" customWidth="1"/>
    <col min="11009" max="11010" width="22" style="1" customWidth="1"/>
    <col min="11011" max="11011" width="23.85546875" style="1" customWidth="1"/>
    <col min="11012" max="11012" width="8.85546875" style="1"/>
    <col min="11013" max="11013" width="8.85546875" style="1" customWidth="1"/>
    <col min="11014" max="11259" width="8.85546875" style="1"/>
    <col min="11260" max="11260" width="9.7109375" style="1" customWidth="1"/>
    <col min="11261" max="11261" width="45.85546875" style="1" customWidth="1"/>
    <col min="11262" max="11262" width="15.7109375" style="1" customWidth="1"/>
    <col min="11263" max="11263" width="28.7109375" style="1" customWidth="1"/>
    <col min="11264" max="11264" width="11.5703125" style="1" customWidth="1"/>
    <col min="11265" max="11266" width="22" style="1" customWidth="1"/>
    <col min="11267" max="11267" width="23.85546875" style="1" customWidth="1"/>
    <col min="11268" max="11268" width="8.85546875" style="1"/>
    <col min="11269" max="11269" width="8.85546875" style="1" customWidth="1"/>
    <col min="11270" max="11515" width="8.85546875" style="1"/>
    <col min="11516" max="11516" width="9.7109375" style="1" customWidth="1"/>
    <col min="11517" max="11517" width="45.85546875" style="1" customWidth="1"/>
    <col min="11518" max="11518" width="15.7109375" style="1" customWidth="1"/>
    <col min="11519" max="11519" width="28.7109375" style="1" customWidth="1"/>
    <col min="11520" max="11520" width="11.5703125" style="1" customWidth="1"/>
    <col min="11521" max="11522" width="22" style="1" customWidth="1"/>
    <col min="11523" max="11523" width="23.85546875" style="1" customWidth="1"/>
    <col min="11524" max="11524" width="8.85546875" style="1"/>
    <col min="11525" max="11525" width="8.85546875" style="1" customWidth="1"/>
    <col min="11526" max="11771" width="8.85546875" style="1"/>
    <col min="11772" max="11772" width="9.7109375" style="1" customWidth="1"/>
    <col min="11773" max="11773" width="45.85546875" style="1" customWidth="1"/>
    <col min="11774" max="11774" width="15.7109375" style="1" customWidth="1"/>
    <col min="11775" max="11775" width="28.7109375" style="1" customWidth="1"/>
    <col min="11776" max="11776" width="11.5703125" style="1" customWidth="1"/>
    <col min="11777" max="11778" width="22" style="1" customWidth="1"/>
    <col min="11779" max="11779" width="23.85546875" style="1" customWidth="1"/>
    <col min="11780" max="11780" width="8.85546875" style="1"/>
    <col min="11781" max="11781" width="8.85546875" style="1" customWidth="1"/>
    <col min="11782" max="12027" width="8.85546875" style="1"/>
    <col min="12028" max="12028" width="9.7109375" style="1" customWidth="1"/>
    <col min="12029" max="12029" width="45.85546875" style="1" customWidth="1"/>
    <col min="12030" max="12030" width="15.7109375" style="1" customWidth="1"/>
    <col min="12031" max="12031" width="28.7109375" style="1" customWidth="1"/>
    <col min="12032" max="12032" width="11.5703125" style="1" customWidth="1"/>
    <col min="12033" max="12034" width="22" style="1" customWidth="1"/>
    <col min="12035" max="12035" width="23.85546875" style="1" customWidth="1"/>
    <col min="12036" max="12036" width="8.85546875" style="1"/>
    <col min="12037" max="12037" width="8.85546875" style="1" customWidth="1"/>
    <col min="12038" max="12283" width="8.85546875" style="1"/>
    <col min="12284" max="12284" width="9.7109375" style="1" customWidth="1"/>
    <col min="12285" max="12285" width="45.85546875" style="1" customWidth="1"/>
    <col min="12286" max="12286" width="15.7109375" style="1" customWidth="1"/>
    <col min="12287" max="12287" width="28.7109375" style="1" customWidth="1"/>
    <col min="12288" max="12288" width="11.5703125" style="1" customWidth="1"/>
    <col min="12289" max="12290" width="22" style="1" customWidth="1"/>
    <col min="12291" max="12291" width="23.85546875" style="1" customWidth="1"/>
    <col min="12292" max="12292" width="8.85546875" style="1"/>
    <col min="12293" max="12293" width="8.85546875" style="1" customWidth="1"/>
    <col min="12294" max="12539" width="8.85546875" style="1"/>
    <col min="12540" max="12540" width="9.7109375" style="1" customWidth="1"/>
    <col min="12541" max="12541" width="45.85546875" style="1" customWidth="1"/>
    <col min="12542" max="12542" width="15.7109375" style="1" customWidth="1"/>
    <col min="12543" max="12543" width="28.7109375" style="1" customWidth="1"/>
    <col min="12544" max="12544" width="11.5703125" style="1" customWidth="1"/>
    <col min="12545" max="12546" width="22" style="1" customWidth="1"/>
    <col min="12547" max="12547" width="23.85546875" style="1" customWidth="1"/>
    <col min="12548" max="12548" width="8.85546875" style="1"/>
    <col min="12549" max="12549" width="8.85546875" style="1" customWidth="1"/>
    <col min="12550" max="12795" width="8.85546875" style="1"/>
    <col min="12796" max="12796" width="9.7109375" style="1" customWidth="1"/>
    <col min="12797" max="12797" width="45.85546875" style="1" customWidth="1"/>
    <col min="12798" max="12798" width="15.7109375" style="1" customWidth="1"/>
    <col min="12799" max="12799" width="28.7109375" style="1" customWidth="1"/>
    <col min="12800" max="12800" width="11.5703125" style="1" customWidth="1"/>
    <col min="12801" max="12802" width="22" style="1" customWidth="1"/>
    <col min="12803" max="12803" width="23.85546875" style="1" customWidth="1"/>
    <col min="12804" max="12804" width="8.85546875" style="1"/>
    <col min="12805" max="12805" width="8.85546875" style="1" customWidth="1"/>
    <col min="12806" max="13051" width="8.85546875" style="1"/>
    <col min="13052" max="13052" width="9.7109375" style="1" customWidth="1"/>
    <col min="13053" max="13053" width="45.85546875" style="1" customWidth="1"/>
    <col min="13054" max="13054" width="15.7109375" style="1" customWidth="1"/>
    <col min="13055" max="13055" width="28.7109375" style="1" customWidth="1"/>
    <col min="13056" max="13056" width="11.5703125" style="1" customWidth="1"/>
    <col min="13057" max="13058" width="22" style="1" customWidth="1"/>
    <col min="13059" max="13059" width="23.85546875" style="1" customWidth="1"/>
    <col min="13060" max="13060" width="8.85546875" style="1"/>
    <col min="13061" max="13061" width="8.85546875" style="1" customWidth="1"/>
    <col min="13062" max="13307" width="8.85546875" style="1"/>
    <col min="13308" max="13308" width="9.7109375" style="1" customWidth="1"/>
    <col min="13309" max="13309" width="45.85546875" style="1" customWidth="1"/>
    <col min="13310" max="13310" width="15.7109375" style="1" customWidth="1"/>
    <col min="13311" max="13311" width="28.7109375" style="1" customWidth="1"/>
    <col min="13312" max="13312" width="11.5703125" style="1" customWidth="1"/>
    <col min="13313" max="13314" width="22" style="1" customWidth="1"/>
    <col min="13315" max="13315" width="23.85546875" style="1" customWidth="1"/>
    <col min="13316" max="13316" width="8.85546875" style="1"/>
    <col min="13317" max="13317" width="8.85546875" style="1" customWidth="1"/>
    <col min="13318" max="13563" width="8.85546875" style="1"/>
    <col min="13564" max="13564" width="9.7109375" style="1" customWidth="1"/>
    <col min="13565" max="13565" width="45.85546875" style="1" customWidth="1"/>
    <col min="13566" max="13566" width="15.7109375" style="1" customWidth="1"/>
    <col min="13567" max="13567" width="28.7109375" style="1" customWidth="1"/>
    <col min="13568" max="13568" width="11.5703125" style="1" customWidth="1"/>
    <col min="13569" max="13570" width="22" style="1" customWidth="1"/>
    <col min="13571" max="13571" width="23.85546875" style="1" customWidth="1"/>
    <col min="13572" max="13572" width="8.85546875" style="1"/>
    <col min="13573" max="13573" width="8.85546875" style="1" customWidth="1"/>
    <col min="13574" max="13819" width="8.85546875" style="1"/>
    <col min="13820" max="13820" width="9.7109375" style="1" customWidth="1"/>
    <col min="13821" max="13821" width="45.85546875" style="1" customWidth="1"/>
    <col min="13822" max="13822" width="15.7109375" style="1" customWidth="1"/>
    <col min="13823" max="13823" width="28.7109375" style="1" customWidth="1"/>
    <col min="13824" max="13824" width="11.5703125" style="1" customWidth="1"/>
    <col min="13825" max="13826" width="22" style="1" customWidth="1"/>
    <col min="13827" max="13827" width="23.85546875" style="1" customWidth="1"/>
    <col min="13828" max="13828" width="8.85546875" style="1"/>
    <col min="13829" max="13829" width="8.85546875" style="1" customWidth="1"/>
    <col min="13830" max="14075" width="8.85546875" style="1"/>
    <col min="14076" max="14076" width="9.7109375" style="1" customWidth="1"/>
    <col min="14077" max="14077" width="45.85546875" style="1" customWidth="1"/>
    <col min="14078" max="14078" width="15.7109375" style="1" customWidth="1"/>
    <col min="14079" max="14079" width="28.7109375" style="1" customWidth="1"/>
    <col min="14080" max="14080" width="11.5703125" style="1" customWidth="1"/>
    <col min="14081" max="14082" width="22" style="1" customWidth="1"/>
    <col min="14083" max="14083" width="23.85546875" style="1" customWidth="1"/>
    <col min="14084" max="14084" width="8.85546875" style="1"/>
    <col min="14085" max="14085" width="8.85546875" style="1" customWidth="1"/>
    <col min="14086" max="14331" width="8.85546875" style="1"/>
    <col min="14332" max="14332" width="9.7109375" style="1" customWidth="1"/>
    <col min="14333" max="14333" width="45.85546875" style="1" customWidth="1"/>
    <col min="14334" max="14334" width="15.7109375" style="1" customWidth="1"/>
    <col min="14335" max="14335" width="28.7109375" style="1" customWidth="1"/>
    <col min="14336" max="14336" width="11.5703125" style="1" customWidth="1"/>
    <col min="14337" max="14338" width="22" style="1" customWidth="1"/>
    <col min="14339" max="14339" width="23.85546875" style="1" customWidth="1"/>
    <col min="14340" max="14340" width="8.85546875" style="1"/>
    <col min="14341" max="14341" width="8.85546875" style="1" customWidth="1"/>
    <col min="14342" max="14587" width="8.85546875" style="1"/>
    <col min="14588" max="14588" width="9.7109375" style="1" customWidth="1"/>
    <col min="14589" max="14589" width="45.85546875" style="1" customWidth="1"/>
    <col min="14590" max="14590" width="15.7109375" style="1" customWidth="1"/>
    <col min="14591" max="14591" width="28.7109375" style="1" customWidth="1"/>
    <col min="14592" max="14592" width="11.5703125" style="1" customWidth="1"/>
    <col min="14593" max="14594" width="22" style="1" customWidth="1"/>
    <col min="14595" max="14595" width="23.85546875" style="1" customWidth="1"/>
    <col min="14596" max="14596" width="8.85546875" style="1"/>
    <col min="14597" max="14597" width="8.85546875" style="1" customWidth="1"/>
    <col min="14598" max="14843" width="8.85546875" style="1"/>
    <col min="14844" max="14844" width="9.7109375" style="1" customWidth="1"/>
    <col min="14845" max="14845" width="45.85546875" style="1" customWidth="1"/>
    <col min="14846" max="14846" width="15.7109375" style="1" customWidth="1"/>
    <col min="14847" max="14847" width="28.7109375" style="1" customWidth="1"/>
    <col min="14848" max="14848" width="11.5703125" style="1" customWidth="1"/>
    <col min="14849" max="14850" width="22" style="1" customWidth="1"/>
    <col min="14851" max="14851" width="23.85546875" style="1" customWidth="1"/>
    <col min="14852" max="14852" width="8.85546875" style="1"/>
    <col min="14853" max="14853" width="8.85546875" style="1" customWidth="1"/>
    <col min="14854" max="15099" width="8.85546875" style="1"/>
    <col min="15100" max="15100" width="9.7109375" style="1" customWidth="1"/>
    <col min="15101" max="15101" width="45.85546875" style="1" customWidth="1"/>
    <col min="15102" max="15102" width="15.7109375" style="1" customWidth="1"/>
    <col min="15103" max="15103" width="28.7109375" style="1" customWidth="1"/>
    <col min="15104" max="15104" width="11.5703125" style="1" customWidth="1"/>
    <col min="15105" max="15106" width="22" style="1" customWidth="1"/>
    <col min="15107" max="15107" width="23.85546875" style="1" customWidth="1"/>
    <col min="15108" max="15108" width="8.85546875" style="1"/>
    <col min="15109" max="15109" width="8.85546875" style="1" customWidth="1"/>
    <col min="15110" max="15355" width="8.85546875" style="1"/>
    <col min="15356" max="15356" width="9.7109375" style="1" customWidth="1"/>
    <col min="15357" max="15357" width="45.85546875" style="1" customWidth="1"/>
    <col min="15358" max="15358" width="15.7109375" style="1" customWidth="1"/>
    <col min="15359" max="15359" width="28.7109375" style="1" customWidth="1"/>
    <col min="15360" max="15360" width="11.5703125" style="1" customWidth="1"/>
    <col min="15361" max="15362" width="22" style="1" customWidth="1"/>
    <col min="15363" max="15363" width="23.85546875" style="1" customWidth="1"/>
    <col min="15364" max="15364" width="8.85546875" style="1"/>
    <col min="15365" max="15365" width="8.85546875" style="1" customWidth="1"/>
    <col min="15366" max="15611" width="8.85546875" style="1"/>
    <col min="15612" max="15612" width="9.7109375" style="1" customWidth="1"/>
    <col min="15613" max="15613" width="45.85546875" style="1" customWidth="1"/>
    <col min="15614" max="15614" width="15.7109375" style="1" customWidth="1"/>
    <col min="15615" max="15615" width="28.7109375" style="1" customWidth="1"/>
    <col min="15616" max="15616" width="11.5703125" style="1" customWidth="1"/>
    <col min="15617" max="15618" width="22" style="1" customWidth="1"/>
    <col min="15619" max="15619" width="23.85546875" style="1" customWidth="1"/>
    <col min="15620" max="15620" width="8.85546875" style="1"/>
    <col min="15621" max="15621" width="8.85546875" style="1" customWidth="1"/>
    <col min="15622" max="15867" width="8.85546875" style="1"/>
    <col min="15868" max="15868" width="9.7109375" style="1" customWidth="1"/>
    <col min="15869" max="15869" width="45.85546875" style="1" customWidth="1"/>
    <col min="15870" max="15870" width="15.7109375" style="1" customWidth="1"/>
    <col min="15871" max="15871" width="28.7109375" style="1" customWidth="1"/>
    <col min="15872" max="15872" width="11.5703125" style="1" customWidth="1"/>
    <col min="15873" max="15874" width="22" style="1" customWidth="1"/>
    <col min="15875" max="15875" width="23.85546875" style="1" customWidth="1"/>
    <col min="15876" max="15876" width="8.85546875" style="1"/>
    <col min="15877" max="15877" width="8.85546875" style="1" customWidth="1"/>
    <col min="15878" max="16123" width="8.85546875" style="1"/>
    <col min="16124" max="16124" width="9.7109375" style="1" customWidth="1"/>
    <col min="16125" max="16125" width="45.85546875" style="1" customWidth="1"/>
    <col min="16126" max="16126" width="15.7109375" style="1" customWidth="1"/>
    <col min="16127" max="16127" width="28.7109375" style="1" customWidth="1"/>
    <col min="16128" max="16128" width="11.5703125" style="1" customWidth="1"/>
    <col min="16129" max="16130" width="22" style="1" customWidth="1"/>
    <col min="16131" max="16131" width="23.85546875" style="1" customWidth="1"/>
    <col min="16132" max="16132" width="8.85546875" style="1"/>
    <col min="16133" max="16133" width="8.85546875" style="1" customWidth="1"/>
    <col min="16134" max="16384" width="8.85546875" style="1"/>
  </cols>
  <sheetData>
    <row r="1" spans="1:8" ht="18.75" customHeight="1" x14ac:dyDescent="0.25">
      <c r="A1" s="112" t="s">
        <v>496</v>
      </c>
      <c r="B1" s="112"/>
      <c r="C1" s="112"/>
      <c r="D1" s="112"/>
      <c r="E1" s="112"/>
      <c r="F1" s="112"/>
      <c r="G1" s="112"/>
      <c r="H1" s="112"/>
    </row>
    <row r="2" spans="1:8" ht="16.5" customHeight="1" x14ac:dyDescent="0.25">
      <c r="A2" s="112" t="s">
        <v>495</v>
      </c>
      <c r="B2" s="112"/>
      <c r="C2" s="112"/>
      <c r="D2" s="112"/>
      <c r="E2" s="112"/>
      <c r="F2" s="112"/>
      <c r="G2" s="112"/>
      <c r="H2" s="112"/>
    </row>
    <row r="3" spans="1:8" ht="16.5" customHeight="1" x14ac:dyDescent="0.25">
      <c r="A3" s="112" t="s">
        <v>497</v>
      </c>
      <c r="B3" s="112"/>
      <c r="C3" s="112"/>
      <c r="D3" s="112"/>
      <c r="E3" s="112"/>
      <c r="F3" s="112"/>
      <c r="G3" s="112"/>
      <c r="H3" s="112"/>
    </row>
    <row r="4" spans="1:8" ht="35.25" customHeight="1" x14ac:dyDescent="0.25">
      <c r="A4" s="111" t="s">
        <v>494</v>
      </c>
      <c r="B4" s="111"/>
      <c r="C4" s="111"/>
      <c r="D4" s="111"/>
      <c r="E4" s="111"/>
      <c r="F4" s="111"/>
      <c r="G4" s="111"/>
      <c r="H4" s="111"/>
    </row>
    <row r="5" spans="1:8" ht="21" customHeight="1" thickBot="1" x14ac:dyDescent="0.3">
      <c r="A5" s="110" t="s">
        <v>493</v>
      </c>
      <c r="B5" s="110"/>
      <c r="C5" s="110"/>
      <c r="D5" s="110"/>
      <c r="E5" s="110"/>
      <c r="F5" s="110"/>
      <c r="G5" s="110"/>
      <c r="H5" s="110"/>
    </row>
    <row r="6" spans="1:8" ht="15" hidden="1" customHeight="1" thickBot="1" x14ac:dyDescent="0.3">
      <c r="A6" s="109"/>
      <c r="B6" s="109"/>
      <c r="C6" s="109"/>
      <c r="D6" s="109"/>
      <c r="E6" s="109"/>
      <c r="F6" s="109"/>
      <c r="G6" s="109"/>
      <c r="H6" s="109"/>
    </row>
    <row r="7" spans="1:8" ht="27.75" customHeight="1" x14ac:dyDescent="0.25">
      <c r="A7" s="105" t="s">
        <v>492</v>
      </c>
      <c r="B7" s="108" t="s">
        <v>491</v>
      </c>
      <c r="C7" s="107"/>
      <c r="D7" s="106"/>
      <c r="E7" s="105" t="s">
        <v>490</v>
      </c>
      <c r="F7" s="105" t="s">
        <v>489</v>
      </c>
      <c r="G7" s="104" t="s">
        <v>488</v>
      </c>
      <c r="H7" s="104" t="s">
        <v>487</v>
      </c>
    </row>
    <row r="8" spans="1:8" ht="27.75" customHeight="1" thickBot="1" x14ac:dyDescent="0.3">
      <c r="A8" s="100"/>
      <c r="B8" s="103"/>
      <c r="C8" s="102"/>
      <c r="D8" s="101"/>
      <c r="E8" s="100"/>
      <c r="F8" s="100"/>
      <c r="G8" s="99"/>
      <c r="H8" s="99"/>
    </row>
    <row r="9" spans="1:8" s="91" customFormat="1" ht="27.75" customHeight="1" thickBot="1" x14ac:dyDescent="0.3">
      <c r="A9" s="98" t="s">
        <v>486</v>
      </c>
      <c r="B9" s="97">
        <v>2</v>
      </c>
      <c r="C9" s="96"/>
      <c r="D9" s="95"/>
      <c r="E9" s="94">
        <v>3</v>
      </c>
      <c r="F9" s="93">
        <v>4</v>
      </c>
      <c r="G9" s="92">
        <v>5</v>
      </c>
      <c r="H9" s="92">
        <v>6</v>
      </c>
    </row>
    <row r="10" spans="1:8" ht="27.75" customHeight="1" x14ac:dyDescent="0.25">
      <c r="A10" s="90" t="s">
        <v>485</v>
      </c>
      <c r="B10" s="89" t="s">
        <v>484</v>
      </c>
      <c r="C10" s="89"/>
      <c r="D10" s="89"/>
      <c r="E10" s="88">
        <v>1</v>
      </c>
      <c r="F10" s="87" t="s">
        <v>112</v>
      </c>
      <c r="G10" s="87" t="s">
        <v>112</v>
      </c>
      <c r="H10" s="87" t="s">
        <v>112</v>
      </c>
    </row>
    <row r="11" spans="1:8" ht="27.75" customHeight="1" x14ac:dyDescent="0.25">
      <c r="A11" s="47" t="s">
        <v>483</v>
      </c>
      <c r="B11" s="64" t="s">
        <v>482</v>
      </c>
      <c r="C11" s="64"/>
      <c r="D11" s="64"/>
      <c r="E11" s="23" t="s">
        <v>481</v>
      </c>
      <c r="F11" s="86" t="s">
        <v>112</v>
      </c>
      <c r="G11" s="86" t="s">
        <v>112</v>
      </c>
      <c r="H11" s="86" t="s">
        <v>112</v>
      </c>
    </row>
    <row r="12" spans="1:8" ht="27.75" customHeight="1" x14ac:dyDescent="0.25">
      <c r="A12" s="43" t="s">
        <v>480</v>
      </c>
      <c r="B12" s="51" t="s">
        <v>479</v>
      </c>
      <c r="C12" s="51"/>
      <c r="D12" s="51"/>
      <c r="E12" s="23" t="s">
        <v>478</v>
      </c>
      <c r="F12" s="44">
        <f>'[1]Total BS+Secrete mii lei'!F18+[1]AG!F22</f>
        <v>7110482.4000000004</v>
      </c>
      <c r="G12" s="44">
        <f>'[1]Total BS+Secrete mii lei'!G18+[1]AG!G22</f>
        <v>7711236.6999999993</v>
      </c>
      <c r="H12" s="44">
        <f>'[1]Total BS+Secrete mii lei'!H18+[1]AG!H22</f>
        <v>7711236.6999999993</v>
      </c>
    </row>
    <row r="13" spans="1:8" ht="27.75" customHeight="1" x14ac:dyDescent="0.25">
      <c r="A13" s="43" t="s">
        <v>477</v>
      </c>
      <c r="B13" s="51" t="s">
        <v>476</v>
      </c>
      <c r="C13" s="51"/>
      <c r="D13" s="51"/>
      <c r="E13" s="23" t="s">
        <v>475</v>
      </c>
      <c r="F13" s="44">
        <f>'[1]Total BS+Secrete mii lei'!F19+[1]AG!F23</f>
        <v>1125985.8</v>
      </c>
      <c r="G13" s="44">
        <f>'[1]Total BS+Secrete mii lei'!G19+[1]AG!G23</f>
        <v>1220837.7</v>
      </c>
      <c r="H13" s="44">
        <f>'[1]Total BS+Secrete mii lei'!H19+[1]AG!H23</f>
        <v>1220837.7</v>
      </c>
    </row>
    <row r="14" spans="1:8" ht="27.75" customHeight="1" x14ac:dyDescent="0.25">
      <c r="A14" s="43" t="s">
        <v>474</v>
      </c>
      <c r="B14" s="51" t="s">
        <v>473</v>
      </c>
      <c r="C14" s="51"/>
      <c r="D14" s="51"/>
      <c r="E14" s="23" t="s">
        <v>472</v>
      </c>
      <c r="F14" s="44">
        <f>'[1]Total BS+Secrete mii lei'!F20+[1]AG!F24</f>
        <v>1257729.8</v>
      </c>
      <c r="G14" s="44">
        <f>'[1]Total BS+Secrete mii lei'!G20+[1]AG!G24</f>
        <v>1266091.2</v>
      </c>
      <c r="H14" s="44">
        <f>'[1]Total BS+Secrete mii lei'!H20+[1]AG!H24</f>
        <v>1266091.2</v>
      </c>
    </row>
    <row r="15" spans="1:8" ht="27.75" customHeight="1" x14ac:dyDescent="0.25">
      <c r="A15" s="43" t="s">
        <v>471</v>
      </c>
      <c r="B15" s="51" t="s">
        <v>470</v>
      </c>
      <c r="C15" s="51"/>
      <c r="D15" s="51"/>
      <c r="E15" s="23" t="s">
        <v>469</v>
      </c>
      <c r="F15" s="44">
        <f>'[1]Total BS+Secrete mii lei'!F21+[1]AG!F25</f>
        <v>5532797.2999999998</v>
      </c>
      <c r="G15" s="44">
        <f>'[1]Total BS+Secrete mii lei'!G21+[1]AG!G25</f>
        <v>5870103.5999999996</v>
      </c>
      <c r="H15" s="44">
        <f>'[1]Total BS+Secrete mii lei'!H21+[1]AG!H25</f>
        <v>5870103.5999999996</v>
      </c>
    </row>
    <row r="16" spans="1:8" ht="27.75" customHeight="1" x14ac:dyDescent="0.25">
      <c r="A16" s="43" t="s">
        <v>468</v>
      </c>
      <c r="B16" s="68" t="s">
        <v>467</v>
      </c>
      <c r="C16" s="67"/>
      <c r="D16" s="66"/>
      <c r="E16" s="23" t="s">
        <v>466</v>
      </c>
      <c r="F16" s="44">
        <f>'[1]Total BS+Secrete mii lei'!F22+[1]AG!F26</f>
        <v>2086458.3</v>
      </c>
      <c r="G16" s="44">
        <f>'[1]Total BS+Secrete mii lei'!G22+[1]AG!G26</f>
        <v>2229386.7999999998</v>
      </c>
      <c r="H16" s="44">
        <f>'[1]Total BS+Secrete mii lei'!H22+[1]AG!H26</f>
        <v>2229386.7999999998</v>
      </c>
    </row>
    <row r="17" spans="1:8" ht="27.75" customHeight="1" x14ac:dyDescent="0.25">
      <c r="A17" s="43" t="s">
        <v>465</v>
      </c>
      <c r="B17" s="51" t="s">
        <v>464</v>
      </c>
      <c r="C17" s="51"/>
      <c r="D17" s="51"/>
      <c r="E17" s="23" t="s">
        <v>463</v>
      </c>
      <c r="F17" s="44">
        <f>'[1]Total BS+Secrete mii lei'!F23+[1]AG!F27</f>
        <v>758569.1</v>
      </c>
      <c r="G17" s="44">
        <f>'[1]Total BS+Secrete mii lei'!G23+[1]AG!G27</f>
        <v>792988.2</v>
      </c>
      <c r="H17" s="44">
        <f>'[1]Total BS+Secrete mii lei'!H23+[1]AG!H27</f>
        <v>792988.2</v>
      </c>
    </row>
    <row r="18" spans="1:8" ht="27.75" customHeight="1" x14ac:dyDescent="0.25">
      <c r="A18" s="43" t="s">
        <v>462</v>
      </c>
      <c r="B18" s="51" t="s">
        <v>461</v>
      </c>
      <c r="C18" s="51"/>
      <c r="D18" s="51"/>
      <c r="E18" s="23" t="s">
        <v>460</v>
      </c>
      <c r="F18" s="44">
        <f>'[1]Total BS+Secrete mii lei'!F24+[1]AG!F28</f>
        <v>1036857.1</v>
      </c>
      <c r="G18" s="44">
        <f>'[1]Total BS+Secrete mii lei'!G24+[1]AG!G28</f>
        <v>1079537.1000000001</v>
      </c>
      <c r="H18" s="44">
        <f>'[1]Total BS+Secrete mii lei'!H24+[1]AG!H28</f>
        <v>1079537.1000000001</v>
      </c>
    </row>
    <row r="19" spans="1:8" ht="27.75" customHeight="1" x14ac:dyDescent="0.25">
      <c r="A19" s="43" t="s">
        <v>459</v>
      </c>
      <c r="B19" s="51" t="s">
        <v>458</v>
      </c>
      <c r="C19" s="51"/>
      <c r="D19" s="51"/>
      <c r="E19" s="23" t="s">
        <v>457</v>
      </c>
      <c r="F19" s="44">
        <f>'[1]Total BS+Secrete mii lei'!F25+[1]AG!F29</f>
        <v>218494.3</v>
      </c>
      <c r="G19" s="44">
        <f>'[1]Total BS+Secrete mii lei'!G25+[1]AG!G29</f>
        <v>218365.30000000002</v>
      </c>
      <c r="H19" s="44">
        <f>'[1]Total BS+Secrete mii lei'!H25+[1]AG!H29</f>
        <v>218365.30000000002</v>
      </c>
    </row>
    <row r="20" spans="1:8" ht="27.75" customHeight="1" x14ac:dyDescent="0.25">
      <c r="A20" s="43" t="s">
        <v>456</v>
      </c>
      <c r="B20" s="51" t="s">
        <v>455</v>
      </c>
      <c r="C20" s="51"/>
      <c r="D20" s="51"/>
      <c r="E20" s="23" t="s">
        <v>454</v>
      </c>
      <c r="F20" s="44">
        <f>'[1]Total BS+Secrete mii lei'!F26+[1]AG!F30</f>
        <v>4762478</v>
      </c>
      <c r="G20" s="44">
        <f>'[1]Total BS+Secrete mii lei'!G26+[1]AG!G30</f>
        <v>5759638.1999999993</v>
      </c>
      <c r="H20" s="44">
        <f>'[1]Total BS+Secrete mii lei'!H26+[1]AG!H30</f>
        <v>5759638.1999999993</v>
      </c>
    </row>
    <row r="21" spans="1:8" ht="45.75" customHeight="1" x14ac:dyDescent="0.25">
      <c r="A21" s="43"/>
      <c r="B21" s="85" t="s">
        <v>453</v>
      </c>
      <c r="C21" s="85"/>
      <c r="D21" s="85"/>
      <c r="E21" s="23" t="s">
        <v>452</v>
      </c>
      <c r="F21" s="46">
        <f>SUM(F12:F20)</f>
        <v>23889852.100000005</v>
      </c>
      <c r="G21" s="46">
        <f>SUM(G12:G20)</f>
        <v>26148184.799999997</v>
      </c>
      <c r="H21" s="46">
        <f>SUM(H12:H20)</f>
        <v>26148184.799999997</v>
      </c>
    </row>
    <row r="22" spans="1:8" ht="27.75" customHeight="1" x14ac:dyDescent="0.25">
      <c r="A22" s="47" t="s">
        <v>451</v>
      </c>
      <c r="B22" s="64" t="s">
        <v>450</v>
      </c>
      <c r="C22" s="64"/>
      <c r="D22" s="64"/>
      <c r="E22" s="23" t="s">
        <v>449</v>
      </c>
      <c r="F22" s="25" t="s">
        <v>112</v>
      </c>
      <c r="G22" s="25" t="s">
        <v>112</v>
      </c>
      <c r="H22" s="25" t="s">
        <v>112</v>
      </c>
    </row>
    <row r="23" spans="1:8" ht="27.75" customHeight="1" x14ac:dyDescent="0.25">
      <c r="A23" s="84" t="s">
        <v>448</v>
      </c>
      <c r="B23" s="51" t="s">
        <v>447</v>
      </c>
      <c r="C23" s="51"/>
      <c r="D23" s="51"/>
      <c r="E23" s="23" t="s">
        <v>446</v>
      </c>
      <c r="F23" s="44">
        <f>'[1]Total BS+Secrete mii lei'!F29+[1]AG!F33</f>
        <v>8898540.5</v>
      </c>
      <c r="G23" s="44">
        <f>'[1]Total BS+Secrete mii lei'!G29+[1]AG!G33</f>
        <v>9802163.9000000004</v>
      </c>
      <c r="H23" s="44">
        <f>'[1]Total BS+Secrete mii lei'!H29+[1]AG!H33</f>
        <v>9802163.9000000004</v>
      </c>
    </row>
    <row r="24" spans="1:8" ht="27.75" customHeight="1" x14ac:dyDescent="0.25">
      <c r="A24" s="84" t="s">
        <v>445</v>
      </c>
      <c r="B24" s="51" t="s">
        <v>444</v>
      </c>
      <c r="C24" s="51"/>
      <c r="D24" s="51"/>
      <c r="E24" s="23" t="s">
        <v>443</v>
      </c>
      <c r="F24" s="44">
        <f>'[1]Total BS+Secrete mii lei'!F30+[1]AG!F34</f>
        <v>595669.6</v>
      </c>
      <c r="G24" s="44">
        <f>'[1]Total BS+Secrete mii lei'!G30+[1]AG!G34</f>
        <v>678422.4</v>
      </c>
      <c r="H24" s="44">
        <f>'[1]Total BS+Secrete mii lei'!H30+[1]AG!H34</f>
        <v>678422.4</v>
      </c>
    </row>
    <row r="25" spans="1:8" ht="44.25" customHeight="1" x14ac:dyDescent="0.25">
      <c r="A25" s="84"/>
      <c r="B25" s="83" t="s">
        <v>442</v>
      </c>
      <c r="C25" s="83"/>
      <c r="D25" s="83"/>
      <c r="E25" s="23" t="s">
        <v>441</v>
      </c>
      <c r="F25" s="46">
        <f>SUM(F23:F24)</f>
        <v>9494210.0999999996</v>
      </c>
      <c r="G25" s="46">
        <f>SUM(G23:G24)</f>
        <v>10480586.300000001</v>
      </c>
      <c r="H25" s="46">
        <f>SUM(H23:H24)</f>
        <v>10480586.300000001</v>
      </c>
    </row>
    <row r="26" spans="1:8" ht="38.25" customHeight="1" x14ac:dyDescent="0.25">
      <c r="A26" s="43"/>
      <c r="B26" s="50" t="s">
        <v>440</v>
      </c>
      <c r="C26" s="50"/>
      <c r="D26" s="50"/>
      <c r="E26" s="23" t="s">
        <v>439</v>
      </c>
      <c r="F26" s="46">
        <f>F21-F25</f>
        <v>14395642.000000006</v>
      </c>
      <c r="G26" s="46">
        <f>G21-G25</f>
        <v>15667598.499999996</v>
      </c>
      <c r="H26" s="46">
        <f>H21-H25</f>
        <v>15667598.499999996</v>
      </c>
    </row>
    <row r="27" spans="1:8" ht="27.75" customHeight="1" x14ac:dyDescent="0.25">
      <c r="A27" s="47" t="s">
        <v>438</v>
      </c>
      <c r="B27" s="64" t="s">
        <v>437</v>
      </c>
      <c r="C27" s="64"/>
      <c r="D27" s="64"/>
      <c r="E27" s="23" t="s">
        <v>436</v>
      </c>
      <c r="F27" s="25" t="s">
        <v>112</v>
      </c>
      <c r="G27" s="25" t="s">
        <v>112</v>
      </c>
      <c r="H27" s="25" t="s">
        <v>112</v>
      </c>
    </row>
    <row r="28" spans="1:8" ht="27.75" customHeight="1" x14ac:dyDescent="0.25">
      <c r="A28" s="43" t="s">
        <v>435</v>
      </c>
      <c r="B28" s="51" t="s">
        <v>434</v>
      </c>
      <c r="C28" s="51"/>
      <c r="D28" s="51"/>
      <c r="E28" s="23" t="s">
        <v>433</v>
      </c>
      <c r="F28" s="44">
        <f>'[1]Total BS+Secrete mii lei'!F34+[1]AG!F38</f>
        <v>0</v>
      </c>
      <c r="G28" s="44">
        <f>'[1]Total BS+Secrete mii lei'!G34+[1]AG!G38</f>
        <v>0</v>
      </c>
      <c r="H28" s="44">
        <f>'[1]Total BS+Secrete mii lei'!H34+[1]AG!H38</f>
        <v>0</v>
      </c>
    </row>
    <row r="29" spans="1:8" ht="27.75" customHeight="1" x14ac:dyDescent="0.25">
      <c r="A29" s="43" t="s">
        <v>432</v>
      </c>
      <c r="B29" s="51" t="s">
        <v>431</v>
      </c>
      <c r="C29" s="51"/>
      <c r="D29" s="51"/>
      <c r="E29" s="23" t="s">
        <v>430</v>
      </c>
      <c r="F29" s="44">
        <f>'[1]Total BS+Secrete mii lei'!F35+[1]AG!F39</f>
        <v>0</v>
      </c>
      <c r="G29" s="44">
        <f>'[1]Total BS+Secrete mii lei'!G35+[1]AG!G39</f>
        <v>0</v>
      </c>
      <c r="H29" s="44">
        <f>'[1]Total BS+Secrete mii lei'!H35+[1]AG!H39</f>
        <v>0</v>
      </c>
    </row>
    <row r="30" spans="1:8" ht="27.75" customHeight="1" x14ac:dyDescent="0.25">
      <c r="A30" s="43" t="s">
        <v>429</v>
      </c>
      <c r="B30" s="51" t="s">
        <v>428</v>
      </c>
      <c r="C30" s="51"/>
      <c r="D30" s="51"/>
      <c r="E30" s="23" t="s">
        <v>427</v>
      </c>
      <c r="F30" s="44">
        <f>'[1]Total BS+Secrete mii lei'!F36+[1]AG!F40</f>
        <v>0</v>
      </c>
      <c r="G30" s="44">
        <f>'[1]Total BS+Secrete mii lei'!G36+[1]AG!G40</f>
        <v>0</v>
      </c>
      <c r="H30" s="44">
        <f>'[1]Total BS+Secrete mii lei'!H36+[1]AG!H40</f>
        <v>0</v>
      </c>
    </row>
    <row r="31" spans="1:8" ht="35.25" customHeight="1" x14ac:dyDescent="0.25">
      <c r="A31" s="43"/>
      <c r="B31" s="50" t="s">
        <v>426</v>
      </c>
      <c r="C31" s="50"/>
      <c r="D31" s="50"/>
      <c r="E31" s="23" t="s">
        <v>425</v>
      </c>
      <c r="F31" s="46">
        <f>SUM(F28:F30)</f>
        <v>0</v>
      </c>
      <c r="G31" s="46">
        <f>SUM(G28:G30)</f>
        <v>0</v>
      </c>
      <c r="H31" s="46">
        <f>SUM(H28:H30)</f>
        <v>0</v>
      </c>
    </row>
    <row r="32" spans="1:8" ht="27.75" customHeight="1" x14ac:dyDescent="0.25">
      <c r="A32" s="47">
        <v>33</v>
      </c>
      <c r="B32" s="64" t="s">
        <v>424</v>
      </c>
      <c r="C32" s="64"/>
      <c r="D32" s="64"/>
      <c r="E32" s="23" t="s">
        <v>423</v>
      </c>
      <c r="F32" s="25" t="s">
        <v>112</v>
      </c>
      <c r="G32" s="25" t="s">
        <v>112</v>
      </c>
      <c r="H32" s="25" t="s">
        <v>112</v>
      </c>
    </row>
    <row r="33" spans="1:8" ht="27.75" customHeight="1" x14ac:dyDescent="0.25">
      <c r="A33" s="43">
        <v>331</v>
      </c>
      <c r="B33" s="51" t="s">
        <v>422</v>
      </c>
      <c r="C33" s="51"/>
      <c r="D33" s="51"/>
      <c r="E33" s="23" t="s">
        <v>421</v>
      </c>
      <c r="F33" s="44">
        <f>'[1]Total BS+Secrete mii lei'!F39+[1]AG!F43</f>
        <v>36529.5</v>
      </c>
      <c r="G33" s="44">
        <f>'[1]Total BS+Secrete mii lei'!G39+[1]AG!G43</f>
        <v>38153.699999999997</v>
      </c>
      <c r="H33" s="44">
        <f>'[1]Total BS+Secrete mii lei'!H39+[1]AG!H43</f>
        <v>38153.699999999997</v>
      </c>
    </row>
    <row r="34" spans="1:8" ht="27.75" customHeight="1" x14ac:dyDescent="0.25">
      <c r="A34" s="43">
        <v>332</v>
      </c>
      <c r="B34" s="51" t="s">
        <v>420</v>
      </c>
      <c r="C34" s="51"/>
      <c r="D34" s="51"/>
      <c r="E34" s="23" t="s">
        <v>419</v>
      </c>
      <c r="F34" s="44">
        <f>'[1]Total BS+Secrete mii lei'!F40+[1]AG!F44</f>
        <v>142628.6</v>
      </c>
      <c r="G34" s="44">
        <f>'[1]Total BS+Secrete mii lei'!G40+[1]AG!G44</f>
        <v>164727.79999999999</v>
      </c>
      <c r="H34" s="44">
        <f>'[1]Total BS+Secrete mii lei'!H40+[1]AG!H44</f>
        <v>164727.79999999999</v>
      </c>
    </row>
    <row r="35" spans="1:8" ht="27.75" customHeight="1" x14ac:dyDescent="0.25">
      <c r="A35" s="43">
        <v>333</v>
      </c>
      <c r="B35" s="51" t="s">
        <v>418</v>
      </c>
      <c r="C35" s="51"/>
      <c r="D35" s="51"/>
      <c r="E35" s="23" t="s">
        <v>417</v>
      </c>
      <c r="F35" s="44">
        <f>'[1]Total BS+Secrete mii lei'!F41+[1]AG!F45</f>
        <v>27687.7</v>
      </c>
      <c r="G35" s="44">
        <f>'[1]Total BS+Secrete mii lei'!G41+[1]AG!G45</f>
        <v>29813</v>
      </c>
      <c r="H35" s="44">
        <f>'[1]Total BS+Secrete mii lei'!H41+[1]AG!H45</f>
        <v>29813</v>
      </c>
    </row>
    <row r="36" spans="1:8" ht="27.75" customHeight="1" x14ac:dyDescent="0.25">
      <c r="A36" s="43">
        <v>334</v>
      </c>
      <c r="B36" s="51" t="s">
        <v>416</v>
      </c>
      <c r="C36" s="51"/>
      <c r="D36" s="51"/>
      <c r="E36" s="23" t="s">
        <v>415</v>
      </c>
      <c r="F36" s="44">
        <f>'[1]Total BS+Secrete mii lei'!F42+[1]AG!F46</f>
        <v>178929.09999999998</v>
      </c>
      <c r="G36" s="44">
        <f>'[1]Total BS+Secrete mii lei'!G42+[1]AG!G46</f>
        <v>356977</v>
      </c>
      <c r="H36" s="44">
        <f>'[1]Total BS+Secrete mii lei'!H42+[1]AG!H46</f>
        <v>356977</v>
      </c>
    </row>
    <row r="37" spans="1:8" ht="27.75" customHeight="1" x14ac:dyDescent="0.25">
      <c r="A37" s="43">
        <v>335</v>
      </c>
      <c r="B37" s="51" t="s">
        <v>414</v>
      </c>
      <c r="C37" s="51"/>
      <c r="D37" s="51"/>
      <c r="E37" s="23" t="s">
        <v>413</v>
      </c>
      <c r="F37" s="44">
        <f>'[1]Total BS+Secrete mii lei'!F43+[1]AG!F47</f>
        <v>33302</v>
      </c>
      <c r="G37" s="44">
        <f>'[1]Total BS+Secrete mii lei'!G43+[1]AG!G47</f>
        <v>33976.6</v>
      </c>
      <c r="H37" s="44">
        <f>'[1]Total BS+Secrete mii lei'!H43+[1]AG!H47</f>
        <v>33976.6</v>
      </c>
    </row>
    <row r="38" spans="1:8" ht="27.75" customHeight="1" x14ac:dyDescent="0.25">
      <c r="A38" s="43">
        <v>336</v>
      </c>
      <c r="B38" s="51" t="s">
        <v>412</v>
      </c>
      <c r="C38" s="51"/>
      <c r="D38" s="51"/>
      <c r="E38" s="23" t="s">
        <v>411</v>
      </c>
      <c r="F38" s="44">
        <f>'[1]Total BS+Secrete mii lei'!F44+[1]AG!F48</f>
        <v>182976.30000000002</v>
      </c>
      <c r="G38" s="44">
        <f>'[1]Total BS+Secrete mii lei'!G44+[1]AG!G48</f>
        <v>178189.3</v>
      </c>
      <c r="H38" s="44">
        <f>'[1]Total BS+Secrete mii lei'!H44+[1]AG!H48</f>
        <v>178189.3</v>
      </c>
    </row>
    <row r="39" spans="1:8" ht="27.75" customHeight="1" x14ac:dyDescent="0.25">
      <c r="A39" s="43">
        <v>337</v>
      </c>
      <c r="B39" s="51" t="s">
        <v>410</v>
      </c>
      <c r="C39" s="51"/>
      <c r="D39" s="51"/>
      <c r="E39" s="23" t="s">
        <v>409</v>
      </c>
      <c r="F39" s="44">
        <f>'[1]Total BS+Secrete mii lei'!F45+[1]AG!F49</f>
        <v>67584.3</v>
      </c>
      <c r="G39" s="44">
        <f>'[1]Total BS+Secrete mii lei'!G45+[1]AG!G49</f>
        <v>77589.5</v>
      </c>
      <c r="H39" s="44">
        <f>'[1]Total BS+Secrete mii lei'!H45+[1]AG!H49</f>
        <v>77589.5</v>
      </c>
    </row>
    <row r="40" spans="1:8" ht="27.75" customHeight="1" x14ac:dyDescent="0.25">
      <c r="A40" s="43">
        <v>338</v>
      </c>
      <c r="B40" s="51" t="s">
        <v>408</v>
      </c>
      <c r="C40" s="51"/>
      <c r="D40" s="51"/>
      <c r="E40" s="23" t="s">
        <v>407</v>
      </c>
      <c r="F40" s="44">
        <f>'[1]Total BS+Secrete mii lei'!F46+[1]AG!F50</f>
        <v>625951.30000000005</v>
      </c>
      <c r="G40" s="44">
        <f>'[1]Total BS+Secrete mii lei'!G46+[1]AG!G50</f>
        <v>639431.80000000005</v>
      </c>
      <c r="H40" s="44">
        <f>'[1]Total BS+Secrete mii lei'!H46+[1]AG!H50</f>
        <v>639431.80000000005</v>
      </c>
    </row>
    <row r="41" spans="1:8" ht="27.75" customHeight="1" x14ac:dyDescent="0.25">
      <c r="A41" s="43">
        <v>339</v>
      </c>
      <c r="B41" s="51" t="s">
        <v>406</v>
      </c>
      <c r="C41" s="51"/>
      <c r="D41" s="51"/>
      <c r="E41" s="23" t="s">
        <v>405</v>
      </c>
      <c r="F41" s="44">
        <f>'[1]Total BS+Secrete mii lei'!F47+[1]AG!F51</f>
        <v>1169764</v>
      </c>
      <c r="G41" s="44">
        <f>'[1]Total BS+Secrete mii lei'!G47+[1]AG!G51</f>
        <v>1239041.6000000001</v>
      </c>
      <c r="H41" s="44">
        <f>'[1]Total BS+Secrete mii lei'!H47+[1]AG!H51</f>
        <v>1239041.6000000001</v>
      </c>
    </row>
    <row r="42" spans="1:8" ht="68.25" customHeight="1" x14ac:dyDescent="0.25">
      <c r="A42" s="43"/>
      <c r="B42" s="50" t="s">
        <v>404</v>
      </c>
      <c r="C42" s="50"/>
      <c r="D42" s="50"/>
      <c r="E42" s="23" t="s">
        <v>403</v>
      </c>
      <c r="F42" s="46">
        <f>SUM(F33:F41)</f>
        <v>2465352.8000000003</v>
      </c>
      <c r="G42" s="46">
        <f>SUM(G33:G41)</f>
        <v>2757900.3</v>
      </c>
      <c r="H42" s="46">
        <f>SUM(H33:H41)</f>
        <v>2757900.3</v>
      </c>
    </row>
    <row r="43" spans="1:8" ht="47.25" customHeight="1" x14ac:dyDescent="0.25">
      <c r="A43" s="47">
        <v>34</v>
      </c>
      <c r="B43" s="64" t="s">
        <v>402</v>
      </c>
      <c r="C43" s="64"/>
      <c r="D43" s="64"/>
      <c r="E43" s="23" t="s">
        <v>401</v>
      </c>
      <c r="F43" s="25" t="s">
        <v>112</v>
      </c>
      <c r="G43" s="25" t="s">
        <v>112</v>
      </c>
      <c r="H43" s="25" t="s">
        <v>112</v>
      </c>
    </row>
    <row r="44" spans="1:8" ht="27.75" customHeight="1" x14ac:dyDescent="0.25">
      <c r="A44" s="43">
        <v>341</v>
      </c>
      <c r="B44" s="51" t="s">
        <v>400</v>
      </c>
      <c r="C44" s="51"/>
      <c r="D44" s="51"/>
      <c r="E44" s="23" t="s">
        <v>399</v>
      </c>
      <c r="F44" s="44">
        <f>'[1]Total BS+Secrete mii lei'!F50+[1]AG!F54</f>
        <v>15894.9</v>
      </c>
      <c r="G44" s="44">
        <f>'[1]Total BS+Secrete mii lei'!G50+[1]AG!G54</f>
        <v>15311.8</v>
      </c>
      <c r="H44" s="44">
        <f>'[1]Total BS+Secrete mii lei'!H50+[1]AG!H54</f>
        <v>15311.8</v>
      </c>
    </row>
    <row r="45" spans="1:8" ht="27.75" customHeight="1" x14ac:dyDescent="0.25">
      <c r="A45" s="43">
        <v>342</v>
      </c>
      <c r="B45" s="51" t="s">
        <v>398</v>
      </c>
      <c r="C45" s="51"/>
      <c r="D45" s="51"/>
      <c r="E45" s="23" t="s">
        <v>397</v>
      </c>
      <c r="F45" s="44">
        <f>'[1]Total BS+Secrete mii lei'!F51+[1]AG!F55</f>
        <v>94</v>
      </c>
      <c r="G45" s="44">
        <f>'[1]Total BS+Secrete mii lei'!G51+[1]AG!G55</f>
        <v>58.5</v>
      </c>
      <c r="H45" s="44">
        <f>'[1]Total BS+Secrete mii lei'!H51+[1]AG!H55</f>
        <v>58.5</v>
      </c>
    </row>
    <row r="46" spans="1:8" ht="27.75" customHeight="1" x14ac:dyDescent="0.25">
      <c r="A46" s="43">
        <v>343</v>
      </c>
      <c r="B46" s="51" t="s">
        <v>396</v>
      </c>
      <c r="C46" s="51"/>
      <c r="D46" s="51"/>
      <c r="E46" s="23" t="s">
        <v>395</v>
      </c>
      <c r="F46" s="44">
        <f>'[1]Total BS+Secrete mii lei'!F52+[1]AG!F56</f>
        <v>28425.3</v>
      </c>
      <c r="G46" s="44">
        <f>'[1]Total BS+Secrete mii lei'!G52+[1]AG!G56</f>
        <v>25355.899999999998</v>
      </c>
      <c r="H46" s="44">
        <f>'[1]Total BS+Secrete mii lei'!H52+[1]AG!H56</f>
        <v>25355.899999999998</v>
      </c>
    </row>
    <row r="47" spans="1:8" ht="27.75" customHeight="1" x14ac:dyDescent="0.25">
      <c r="A47" s="43">
        <v>344</v>
      </c>
      <c r="B47" s="51" t="s">
        <v>394</v>
      </c>
      <c r="C47" s="51"/>
      <c r="D47" s="51"/>
      <c r="E47" s="23" t="s">
        <v>393</v>
      </c>
      <c r="F47" s="44">
        <f>'[1]Total BS+Secrete mii lei'!F53+[1]AG!F57</f>
        <v>8786.7999999999993</v>
      </c>
      <c r="G47" s="44">
        <f>'[1]Total BS+Secrete mii lei'!G53+[1]AG!G57</f>
        <v>8618.1</v>
      </c>
      <c r="H47" s="44">
        <f>'[1]Total BS+Secrete mii lei'!H53+[1]AG!H57</f>
        <v>8618.1</v>
      </c>
    </row>
    <row r="48" spans="1:8" ht="27.75" customHeight="1" x14ac:dyDescent="0.25">
      <c r="A48" s="43">
        <v>345</v>
      </c>
      <c r="B48" s="51" t="s">
        <v>392</v>
      </c>
      <c r="C48" s="51"/>
      <c r="D48" s="51"/>
      <c r="E48" s="23" t="s">
        <v>391</v>
      </c>
      <c r="F48" s="44">
        <f>'[1]Total BS+Secrete mii lei'!F54+[1]AG!F58</f>
        <v>0</v>
      </c>
      <c r="G48" s="44">
        <f>'[1]Total BS+Secrete mii lei'!G54+[1]AG!G58</f>
        <v>0</v>
      </c>
      <c r="H48" s="44">
        <f>'[1]Total BS+Secrete mii lei'!H54+[1]AG!H58</f>
        <v>0</v>
      </c>
    </row>
    <row r="49" spans="1:8" ht="63.75" customHeight="1" x14ac:dyDescent="0.25">
      <c r="A49" s="43"/>
      <c r="B49" s="50" t="s">
        <v>390</v>
      </c>
      <c r="C49" s="50"/>
      <c r="D49" s="50"/>
      <c r="E49" s="23" t="s">
        <v>389</v>
      </c>
      <c r="F49" s="46">
        <f>SUM(F44:F48)</f>
        <v>53201</v>
      </c>
      <c r="G49" s="46">
        <f>SUM(G44:G48)</f>
        <v>49344.299999999996</v>
      </c>
      <c r="H49" s="46">
        <f>SUM(H44:H48)</f>
        <v>49344.299999999996</v>
      </c>
    </row>
    <row r="50" spans="1:8" s="49" customFormat="1" ht="27.75" customHeight="1" x14ac:dyDescent="0.25">
      <c r="A50" s="47">
        <v>35</v>
      </c>
      <c r="B50" s="64" t="s">
        <v>388</v>
      </c>
      <c r="C50" s="64"/>
      <c r="D50" s="64"/>
      <c r="E50" s="23" t="s">
        <v>387</v>
      </c>
      <c r="F50" s="25" t="s">
        <v>112</v>
      </c>
      <c r="G50" s="25"/>
      <c r="H50" s="25" t="s">
        <v>112</v>
      </c>
    </row>
    <row r="51" spans="1:8" ht="27.75" customHeight="1" x14ac:dyDescent="0.25">
      <c r="A51" s="43">
        <v>351</v>
      </c>
      <c r="B51" s="51" t="s">
        <v>386</v>
      </c>
      <c r="C51" s="51"/>
      <c r="D51" s="51"/>
      <c r="E51" s="23" t="s">
        <v>385</v>
      </c>
      <c r="F51" s="44">
        <f>'[1]Total BS+Secrete mii lei'!F57+[1]AG!F61</f>
        <v>8522.7999999999993</v>
      </c>
      <c r="G51" s="44">
        <f>'[1]Total BS+Secrete mii lei'!G57+[1]AG!G61</f>
        <v>8461.9</v>
      </c>
      <c r="H51" s="44">
        <f>'[1]Total BS+Secrete mii lei'!H57+[1]AG!H61</f>
        <v>8461.9</v>
      </c>
    </row>
    <row r="52" spans="1:8" ht="27.75" customHeight="1" x14ac:dyDescent="0.25">
      <c r="A52" s="43"/>
      <c r="B52" s="50" t="s">
        <v>384</v>
      </c>
      <c r="C52" s="50"/>
      <c r="D52" s="50"/>
      <c r="E52" s="23" t="s">
        <v>383</v>
      </c>
      <c r="F52" s="46">
        <f>F51</f>
        <v>8522.7999999999993</v>
      </c>
      <c r="G52" s="46">
        <f>G51</f>
        <v>8461.9</v>
      </c>
      <c r="H52" s="46">
        <f>H51</f>
        <v>8461.9</v>
      </c>
    </row>
    <row r="53" spans="1:8" ht="27.75" customHeight="1" x14ac:dyDescent="0.25">
      <c r="A53" s="47">
        <v>36</v>
      </c>
      <c r="B53" s="64" t="s">
        <v>382</v>
      </c>
      <c r="C53" s="64"/>
      <c r="D53" s="64"/>
      <c r="E53" s="23" t="s">
        <v>381</v>
      </c>
      <c r="F53" s="25" t="s">
        <v>112</v>
      </c>
      <c r="G53" s="25" t="s">
        <v>112</v>
      </c>
      <c r="H53" s="25" t="s">
        <v>112</v>
      </c>
    </row>
    <row r="54" spans="1:8" ht="27.75" customHeight="1" x14ac:dyDescent="0.25">
      <c r="A54" s="43">
        <v>361</v>
      </c>
      <c r="B54" s="51" t="s">
        <v>380</v>
      </c>
      <c r="C54" s="51"/>
      <c r="D54" s="51"/>
      <c r="E54" s="23" t="s">
        <v>379</v>
      </c>
      <c r="F54" s="44">
        <f>'[1]Total BS+Secrete mii lei'!F60+[1]AG!F64</f>
        <v>1573.2</v>
      </c>
      <c r="G54" s="44">
        <f>'[1]Total BS+Secrete mii lei'!G60+[1]AG!G64</f>
        <v>1573.2</v>
      </c>
      <c r="H54" s="44">
        <f>'[1]Total BS+Secrete mii lei'!H60+[1]AG!H64</f>
        <v>1573.2</v>
      </c>
    </row>
    <row r="55" spans="1:8" s="49" customFormat="1" ht="27.75" customHeight="1" x14ac:dyDescent="0.25">
      <c r="A55" s="43">
        <v>362</v>
      </c>
      <c r="B55" s="51" t="s">
        <v>378</v>
      </c>
      <c r="C55" s="51"/>
      <c r="D55" s="51"/>
      <c r="E55" s="23" t="s">
        <v>377</v>
      </c>
      <c r="F55" s="44">
        <f>'[1]Total BS+Secrete mii lei'!F61+[1]AG!F65</f>
        <v>0</v>
      </c>
      <c r="G55" s="44">
        <f>'[1]Total BS+Secrete mii lei'!G61+[1]AG!G65</f>
        <v>0</v>
      </c>
      <c r="H55" s="44">
        <f>'[1]Total BS+Secrete mii lei'!H61+[1]AG!H65</f>
        <v>0</v>
      </c>
    </row>
    <row r="56" spans="1:8" s="49" customFormat="1" ht="27.75" customHeight="1" x14ac:dyDescent="0.25">
      <c r="A56" s="43">
        <v>363</v>
      </c>
      <c r="B56" s="51" t="s">
        <v>376</v>
      </c>
      <c r="C56" s="51"/>
      <c r="D56" s="51"/>
      <c r="E56" s="23" t="s">
        <v>375</v>
      </c>
      <c r="F56" s="44">
        <f>'[1]Total BS+Secrete mii lei'!F62+[1]AG!F66</f>
        <v>3840.6</v>
      </c>
      <c r="G56" s="44">
        <f>'[1]Total BS+Secrete mii lei'!G62+[1]AG!G66</f>
        <v>6168</v>
      </c>
      <c r="H56" s="44">
        <f>'[1]Total BS+Secrete mii lei'!H62+[1]AG!H66</f>
        <v>6168</v>
      </c>
    </row>
    <row r="57" spans="1:8" s="49" customFormat="1" ht="27.75" customHeight="1" x14ac:dyDescent="0.25">
      <c r="A57" s="43">
        <v>364</v>
      </c>
      <c r="B57" s="51" t="s">
        <v>374</v>
      </c>
      <c r="C57" s="51"/>
      <c r="D57" s="51"/>
      <c r="E57" s="23" t="s">
        <v>373</v>
      </c>
      <c r="F57" s="44">
        <f>'[1]Total BS+Secrete mii lei'!F63+[1]AG!F67</f>
        <v>0</v>
      </c>
      <c r="G57" s="44">
        <f>'[1]Total BS+Secrete mii lei'!G63+[1]AG!G67</f>
        <v>0</v>
      </c>
      <c r="H57" s="44">
        <f>'[1]Total BS+Secrete mii lei'!H63+[1]AG!H67</f>
        <v>0</v>
      </c>
    </row>
    <row r="58" spans="1:8" s="49" customFormat="1" ht="27.75" customHeight="1" x14ac:dyDescent="0.25">
      <c r="A58" s="43"/>
      <c r="B58" s="50" t="s">
        <v>372</v>
      </c>
      <c r="C58" s="50"/>
      <c r="D58" s="50"/>
      <c r="E58" s="23" t="s">
        <v>371</v>
      </c>
      <c r="F58" s="46">
        <f>F54+F55+F56+F57</f>
        <v>5413.8</v>
      </c>
      <c r="G58" s="46">
        <f>G54+G55+G56+G57</f>
        <v>7741.2</v>
      </c>
      <c r="H58" s="46">
        <f>H54+H55+H56+H57</f>
        <v>7741.2</v>
      </c>
    </row>
    <row r="59" spans="1:8" s="49" customFormat="1" ht="27.75" customHeight="1" x14ac:dyDescent="0.25">
      <c r="A59" s="47">
        <v>37</v>
      </c>
      <c r="B59" s="64" t="s">
        <v>370</v>
      </c>
      <c r="C59" s="64"/>
      <c r="D59" s="64"/>
      <c r="E59" s="23" t="s">
        <v>369</v>
      </c>
      <c r="F59" s="25" t="s">
        <v>112</v>
      </c>
      <c r="G59" s="25" t="s">
        <v>112</v>
      </c>
      <c r="H59" s="25" t="s">
        <v>112</v>
      </c>
    </row>
    <row r="60" spans="1:8" s="49" customFormat="1" ht="27.75" customHeight="1" x14ac:dyDescent="0.25">
      <c r="A60" s="43">
        <v>371</v>
      </c>
      <c r="B60" s="51" t="s">
        <v>368</v>
      </c>
      <c r="C60" s="51"/>
      <c r="D60" s="51"/>
      <c r="E60" s="23" t="s">
        <v>367</v>
      </c>
      <c r="F60" s="44">
        <f>'[1]Total BS+Secrete mii lei'!F66+[1]AG!F70</f>
        <v>4203491.0999999996</v>
      </c>
      <c r="G60" s="44">
        <f>'[1]Total BS+Secrete mii lei'!G66+[1]AG!G70</f>
        <v>4718151.5999999996</v>
      </c>
      <c r="H60" s="44">
        <f>'[1]Total BS+Secrete mii lei'!H66+[1]AG!H70</f>
        <v>4718151.5999999996</v>
      </c>
    </row>
    <row r="61" spans="1:8" ht="27.75" customHeight="1" x14ac:dyDescent="0.25">
      <c r="A61" s="43">
        <v>372</v>
      </c>
      <c r="B61" s="51" t="s">
        <v>366</v>
      </c>
      <c r="C61" s="51"/>
      <c r="D61" s="51"/>
      <c r="E61" s="23" t="s">
        <v>365</v>
      </c>
      <c r="F61" s="44">
        <f>'[1]Total BS+Secrete mii lei'!F67+[1]AG!F71</f>
        <v>0</v>
      </c>
      <c r="G61" s="44">
        <f>'[1]Total BS+Secrete mii lei'!G67+[1]AG!G71</f>
        <v>12</v>
      </c>
      <c r="H61" s="44">
        <f>'[1]Total BS+Secrete mii lei'!H67+[1]AG!H71</f>
        <v>12</v>
      </c>
    </row>
    <row r="62" spans="1:8" ht="41.25" customHeight="1" x14ac:dyDescent="0.25">
      <c r="A62" s="43"/>
      <c r="B62" s="52" t="s">
        <v>364</v>
      </c>
      <c r="C62" s="52"/>
      <c r="D62" s="52"/>
      <c r="E62" s="23" t="s">
        <v>363</v>
      </c>
      <c r="F62" s="46">
        <f>SUM(F60:F61)</f>
        <v>4203491.0999999996</v>
      </c>
      <c r="G62" s="46">
        <f>SUM(G60:G61)</f>
        <v>4718163.5999999996</v>
      </c>
      <c r="H62" s="46">
        <f>SUM(H60:H61)</f>
        <v>4718163.5999999996</v>
      </c>
    </row>
    <row r="63" spans="1:8" ht="42" customHeight="1" x14ac:dyDescent="0.25">
      <c r="A63" s="43"/>
      <c r="B63" s="52" t="s">
        <v>362</v>
      </c>
      <c r="C63" s="52"/>
      <c r="D63" s="52"/>
      <c r="E63" s="23" t="s">
        <v>361</v>
      </c>
      <c r="F63" s="46">
        <f>F26+F31+F42+F49+F52+F58+F62</f>
        <v>21131623.500000007</v>
      </c>
      <c r="G63" s="46">
        <f>G26+G31+G42+G49+G52+G58+G62</f>
        <v>23209209.799999997</v>
      </c>
      <c r="H63" s="46">
        <f>H26+H31+H42+H49+H52+H58+H62</f>
        <v>23209209.799999997</v>
      </c>
    </row>
    <row r="64" spans="1:8" ht="27.75" customHeight="1" x14ac:dyDescent="0.25">
      <c r="A64" s="82" t="s">
        <v>262</v>
      </c>
      <c r="B64" s="26" t="s">
        <v>360</v>
      </c>
      <c r="C64" s="26"/>
      <c r="D64" s="26"/>
      <c r="E64" s="23" t="s">
        <v>359</v>
      </c>
      <c r="F64" s="25" t="s">
        <v>112</v>
      </c>
      <c r="G64" s="25" t="s">
        <v>112</v>
      </c>
      <c r="H64" s="25" t="s">
        <v>112</v>
      </c>
    </row>
    <row r="65" spans="1:8" ht="27.75" customHeight="1" x14ac:dyDescent="0.25">
      <c r="A65" s="47" t="s">
        <v>358</v>
      </c>
      <c r="B65" s="64" t="s">
        <v>357</v>
      </c>
      <c r="C65" s="64"/>
      <c r="D65" s="64"/>
      <c r="E65" s="23" t="s">
        <v>356</v>
      </c>
      <c r="F65" s="25" t="s">
        <v>112</v>
      </c>
      <c r="G65" s="25" t="s">
        <v>112</v>
      </c>
      <c r="H65" s="25" t="s">
        <v>112</v>
      </c>
    </row>
    <row r="66" spans="1:8" ht="27.75" customHeight="1" x14ac:dyDescent="0.25">
      <c r="A66" s="43">
        <v>413</v>
      </c>
      <c r="B66" s="51" t="s">
        <v>355</v>
      </c>
      <c r="C66" s="51"/>
      <c r="D66" s="51"/>
      <c r="E66" s="23" t="s">
        <v>354</v>
      </c>
      <c r="F66" s="44">
        <f>'[1]Total BS+Secrete mii lei'!F72+[1]AG!F76</f>
        <v>0</v>
      </c>
      <c r="G66" s="44">
        <f>'[1]Total BS+Secrete mii lei'!G72+[1]AG!G76</f>
        <v>0</v>
      </c>
      <c r="H66" s="44">
        <f>'[1]Total BS+Secrete mii lei'!H72+[1]AG!H76</f>
        <v>0</v>
      </c>
    </row>
    <row r="67" spans="1:8" ht="27.75" customHeight="1" x14ac:dyDescent="0.25">
      <c r="A67" s="43">
        <v>414</v>
      </c>
      <c r="B67" s="51" t="s">
        <v>251</v>
      </c>
      <c r="C67" s="51"/>
      <c r="D67" s="51"/>
      <c r="E67" s="23" t="s">
        <v>353</v>
      </c>
      <c r="F67" s="44">
        <f>'[1]Total BS+Secrete mii lei'!F73+[1]AG!F77</f>
        <v>0</v>
      </c>
      <c r="G67" s="44">
        <f>'[1]Total BS+Secrete mii lei'!G73+[1]AG!G77</f>
        <v>0</v>
      </c>
      <c r="H67" s="44">
        <f>'[1]Total BS+Secrete mii lei'!H73+[1]AG!H77</f>
        <v>0</v>
      </c>
    </row>
    <row r="68" spans="1:8" ht="27.75" customHeight="1" x14ac:dyDescent="0.25">
      <c r="A68" s="43">
        <v>415</v>
      </c>
      <c r="B68" s="51" t="s">
        <v>352</v>
      </c>
      <c r="C68" s="51"/>
      <c r="D68" s="51"/>
      <c r="E68" s="23" t="s">
        <v>351</v>
      </c>
      <c r="F68" s="44">
        <f>'[1]Total BS+Secrete mii lei'!F74+[1]AG!F78</f>
        <v>15126430.300000001</v>
      </c>
      <c r="G68" s="44">
        <f>'[1]Total BS+Secrete mii lei'!G74+[1]AG!G78</f>
        <v>17083361.690000001</v>
      </c>
      <c r="H68" s="44">
        <f>'[1]Total BS+Secrete mii lei'!H74+[1]AG!H78</f>
        <v>15453242.1</v>
      </c>
    </row>
    <row r="69" spans="1:8" s="54" customFormat="1" ht="27.75" customHeight="1" x14ac:dyDescent="0.25">
      <c r="A69" s="43">
        <v>418</v>
      </c>
      <c r="B69" s="51" t="s">
        <v>350</v>
      </c>
      <c r="C69" s="51"/>
      <c r="D69" s="51"/>
      <c r="E69" s="23" t="s">
        <v>349</v>
      </c>
      <c r="F69" s="44">
        <f>'[1]Total BS+Secrete mii lei'!F75+[1]AG!F79</f>
        <v>0</v>
      </c>
      <c r="G69" s="44">
        <f>'[1]Total BS+Secrete mii lei'!G75+[1]AG!G79</f>
        <v>-219578.62</v>
      </c>
      <c r="H69" s="44">
        <f>'[1]Total BS+Secrete mii lei'!H75+[1]AG!H79</f>
        <v>0</v>
      </c>
    </row>
    <row r="70" spans="1:8" ht="27.75" customHeight="1" x14ac:dyDescent="0.25">
      <c r="A70" s="43" t="s">
        <v>348</v>
      </c>
      <c r="B70" s="51" t="s">
        <v>347</v>
      </c>
      <c r="C70" s="51"/>
      <c r="D70" s="51"/>
      <c r="E70" s="23" t="s">
        <v>346</v>
      </c>
      <c r="F70" s="44">
        <f>'[1]Total BS+Secrete mii lei'!F76+[1]AG!F80</f>
        <v>1389916.3</v>
      </c>
      <c r="G70" s="44">
        <f>'[1]Total BS+Secrete mii lei'!G76+[1]AG!G80</f>
        <v>1395954</v>
      </c>
      <c r="H70" s="44">
        <f>'[1]Total BS+Secrete mii lei'!H76+[1]AG!H80</f>
        <v>1395954</v>
      </c>
    </row>
    <row r="71" spans="1:8" ht="28.5" customHeight="1" x14ac:dyDescent="0.25">
      <c r="A71" s="43"/>
      <c r="B71" s="50" t="s">
        <v>345</v>
      </c>
      <c r="C71" s="50"/>
      <c r="D71" s="50"/>
      <c r="E71" s="23" t="s">
        <v>344</v>
      </c>
      <c r="F71" s="46">
        <f>SUM(F66:F70)</f>
        <v>16516346.600000001</v>
      </c>
      <c r="G71" s="46">
        <f>SUM(G66:G70)</f>
        <v>18259737.07</v>
      </c>
      <c r="H71" s="46">
        <f>SUM(H66:H70)</f>
        <v>16849196.100000001</v>
      </c>
    </row>
    <row r="72" spans="1:8" ht="27.75" customHeight="1" x14ac:dyDescent="0.25">
      <c r="A72" s="47">
        <v>42</v>
      </c>
      <c r="B72" s="81" t="s">
        <v>343</v>
      </c>
      <c r="C72" s="80"/>
      <c r="D72" s="79"/>
      <c r="E72" s="23" t="s">
        <v>342</v>
      </c>
      <c r="F72" s="25" t="s">
        <v>112</v>
      </c>
      <c r="G72" s="25" t="s">
        <v>112</v>
      </c>
      <c r="H72" s="25" t="s">
        <v>112</v>
      </c>
    </row>
    <row r="73" spans="1:8" ht="27.75" customHeight="1" x14ac:dyDescent="0.25">
      <c r="A73" s="43">
        <v>421</v>
      </c>
      <c r="B73" s="78" t="s">
        <v>341</v>
      </c>
      <c r="C73" s="77"/>
      <c r="D73" s="76"/>
      <c r="E73" s="23" t="s">
        <v>340</v>
      </c>
      <c r="F73" s="25"/>
      <c r="G73" s="44">
        <f>'[1]Total BS+Secrete mii lei'!G79+[1]AG!G83</f>
        <v>-1333578.26</v>
      </c>
      <c r="H73" s="25"/>
    </row>
    <row r="74" spans="1:8" ht="27.75" customHeight="1" x14ac:dyDescent="0.25">
      <c r="A74" s="43">
        <v>422</v>
      </c>
      <c r="B74" s="78" t="s">
        <v>339</v>
      </c>
      <c r="C74" s="77"/>
      <c r="D74" s="76"/>
      <c r="E74" s="23" t="s">
        <v>338</v>
      </c>
      <c r="F74" s="25"/>
      <c r="G74" s="44">
        <f>'[1]Total BS+Secrete mii lei'!G80+[1]AG!G84</f>
        <v>1262238.3899999999</v>
      </c>
      <c r="H74" s="25"/>
    </row>
    <row r="75" spans="1:8" ht="37.5" customHeight="1" x14ac:dyDescent="0.25">
      <c r="A75" s="43">
        <v>423</v>
      </c>
      <c r="B75" s="75" t="s">
        <v>337</v>
      </c>
      <c r="C75" s="74"/>
      <c r="D75" s="73"/>
      <c r="E75" s="23" t="s">
        <v>336</v>
      </c>
      <c r="F75" s="25"/>
      <c r="G75" s="44">
        <f>'[1]Total BS+Secrete mii lei'!G81+[1]AG!G85</f>
        <v>0</v>
      </c>
      <c r="H75" s="25"/>
    </row>
    <row r="76" spans="1:8" ht="35.25" customHeight="1" x14ac:dyDescent="0.25">
      <c r="A76" s="43">
        <v>424</v>
      </c>
      <c r="B76" s="72" t="s">
        <v>335</v>
      </c>
      <c r="C76" s="71"/>
      <c r="D76" s="70"/>
      <c r="E76" s="23" t="s">
        <v>334</v>
      </c>
      <c r="F76" s="25"/>
      <c r="G76" s="44">
        <f>'[1]Total BS+Secrete mii lei'!G82+[1]AG!G86</f>
        <v>0</v>
      </c>
      <c r="H76" s="25"/>
    </row>
    <row r="77" spans="1:8" ht="27.75" customHeight="1" x14ac:dyDescent="0.25">
      <c r="A77" s="43"/>
      <c r="B77" s="50" t="s">
        <v>333</v>
      </c>
      <c r="C77" s="50"/>
      <c r="D77" s="50"/>
      <c r="E77" s="23" t="s">
        <v>332</v>
      </c>
      <c r="F77" s="46">
        <v>0</v>
      </c>
      <c r="G77" s="46">
        <f>G73+G74+G75+G76</f>
        <v>-71339.870000000112</v>
      </c>
      <c r="H77" s="46">
        <f>H73+H74+H75+H76</f>
        <v>0</v>
      </c>
    </row>
    <row r="78" spans="1:8" ht="27.75" customHeight="1" x14ac:dyDescent="0.25">
      <c r="A78" s="47">
        <v>43</v>
      </c>
      <c r="B78" s="64" t="s">
        <v>331</v>
      </c>
      <c r="C78" s="64"/>
      <c r="D78" s="64"/>
      <c r="E78" s="23" t="s">
        <v>330</v>
      </c>
      <c r="F78" s="25" t="s">
        <v>112</v>
      </c>
      <c r="G78" s="25" t="s">
        <v>112</v>
      </c>
      <c r="H78" s="25" t="s">
        <v>112</v>
      </c>
    </row>
    <row r="79" spans="1:8" s="49" customFormat="1" ht="27.75" customHeight="1" x14ac:dyDescent="0.25">
      <c r="A79" s="43">
        <v>431</v>
      </c>
      <c r="B79" s="51" t="s">
        <v>329</v>
      </c>
      <c r="C79" s="51"/>
      <c r="D79" s="51"/>
      <c r="E79" s="23" t="s">
        <v>328</v>
      </c>
      <c r="F79" s="69">
        <f>'[1]Total BS+Secrete mii lei'!F85+[1]AG!F89</f>
        <v>4129145.13</v>
      </c>
      <c r="G79" s="69">
        <f>'[1]Total BS+Secrete mii lei'!G85+[1]AG!G89</f>
        <v>9023696.1300000008</v>
      </c>
      <c r="H79" s="69">
        <f>'[1]Total BS+Secrete mii lei'!H85+[1]AG!H89</f>
        <v>9023696.1300000008</v>
      </c>
    </row>
    <row r="80" spans="1:8" s="49" customFormat="1" ht="27.75" customHeight="1" x14ac:dyDescent="0.25">
      <c r="A80" s="43">
        <v>432</v>
      </c>
      <c r="B80" s="51" t="s">
        <v>327</v>
      </c>
      <c r="C80" s="51"/>
      <c r="D80" s="51"/>
      <c r="E80" s="23" t="s">
        <v>326</v>
      </c>
      <c r="F80" s="69">
        <f>'[1]Total BS+Secrete mii lei'!F86+[1]AG!F90</f>
        <v>130003.4</v>
      </c>
      <c r="G80" s="69">
        <f>'[1]Total BS+Secrete mii lei'!G86+[1]AG!G90</f>
        <v>164894.19999999998</v>
      </c>
      <c r="H80" s="69">
        <f>'[1]Total BS+Secrete mii lei'!H86+[1]AG!H90</f>
        <v>164894.19999999998</v>
      </c>
    </row>
    <row r="81" spans="1:8" s="49" customFormat="1" ht="27.75" customHeight="1" x14ac:dyDescent="0.25">
      <c r="A81" s="43">
        <v>433</v>
      </c>
      <c r="B81" s="51" t="s">
        <v>325</v>
      </c>
      <c r="C81" s="51"/>
      <c r="D81" s="51"/>
      <c r="E81" s="23" t="s">
        <v>324</v>
      </c>
      <c r="F81" s="69">
        <f>'[1]Total BS+Secrete mii lei'!F87+[1]AG!F91</f>
        <v>0</v>
      </c>
      <c r="G81" s="69">
        <f>'[1]Total BS+Secrete mii lei'!G87+[1]AG!G91</f>
        <v>0</v>
      </c>
      <c r="H81" s="69">
        <f>'[1]Total BS+Secrete mii lei'!H87+[1]AG!H91</f>
        <v>0</v>
      </c>
    </row>
    <row r="82" spans="1:8" s="49" customFormat="1" ht="27.75" customHeight="1" x14ac:dyDescent="0.25">
      <c r="A82" s="43">
        <v>434</v>
      </c>
      <c r="B82" s="68" t="s">
        <v>323</v>
      </c>
      <c r="C82" s="67"/>
      <c r="D82" s="66"/>
      <c r="E82" s="23" t="s">
        <v>322</v>
      </c>
      <c r="F82" s="69">
        <f>'[1]Total BS+Secrete mii lei'!F88+[1]AG!F92</f>
        <v>268.10000000000002</v>
      </c>
      <c r="G82" s="69">
        <f>'[1]Total BS+Secrete mii lei'!G88+[1]AG!G92</f>
        <v>274.5</v>
      </c>
      <c r="H82" s="69">
        <f>'[1]Total BS+Secrete mii lei'!H88+[1]AG!H92</f>
        <v>274.5</v>
      </c>
    </row>
    <row r="83" spans="1:8" s="49" customFormat="1" ht="27.75" customHeight="1" x14ac:dyDescent="0.25">
      <c r="A83" s="43">
        <v>435</v>
      </c>
      <c r="B83" s="51" t="s">
        <v>321</v>
      </c>
      <c r="C83" s="51"/>
      <c r="D83" s="51"/>
      <c r="E83" s="23" t="s">
        <v>320</v>
      </c>
      <c r="F83" s="69">
        <f>'[1]Total BS+Secrete mii lei'!F89+[1]AG!F93</f>
        <v>0</v>
      </c>
      <c r="G83" s="69">
        <f>'[1]Total BS+Secrete mii lei'!G89+[1]AG!G93</f>
        <v>0</v>
      </c>
      <c r="H83" s="69">
        <f>'[1]Total BS+Secrete mii lei'!H89+[1]AG!H93</f>
        <v>0</v>
      </c>
    </row>
    <row r="84" spans="1:8" ht="27.75" customHeight="1" x14ac:dyDescent="0.25">
      <c r="A84" s="43">
        <v>436</v>
      </c>
      <c r="B84" s="68" t="s">
        <v>319</v>
      </c>
      <c r="C84" s="67"/>
      <c r="D84" s="66"/>
      <c r="E84" s="23" t="s">
        <v>318</v>
      </c>
      <c r="F84" s="69">
        <f>'[1]Total BS+Secrete mii lei'!F90+[1]AG!F94</f>
        <v>0</v>
      </c>
      <c r="G84" s="69">
        <f>'[1]Total BS+Secrete mii lei'!G90+[1]AG!G94</f>
        <v>0</v>
      </c>
      <c r="H84" s="69">
        <f>'[1]Total BS+Secrete mii lei'!H90+[1]AG!H94</f>
        <v>0</v>
      </c>
    </row>
    <row r="85" spans="1:8" s="49" customFormat="1" ht="27.75" customHeight="1" x14ac:dyDescent="0.25">
      <c r="A85" s="43">
        <v>439</v>
      </c>
      <c r="B85" s="68" t="s">
        <v>317</v>
      </c>
      <c r="C85" s="67"/>
      <c r="D85" s="66"/>
      <c r="E85" s="23" t="s">
        <v>316</v>
      </c>
      <c r="F85" s="69">
        <f>'[1]Total BS+Secrete mii lei'!F91+[1]AG!F95</f>
        <v>3770.2999999999997</v>
      </c>
      <c r="G85" s="69">
        <f>'[1]Total BS+Secrete mii lei'!G91+[1]AG!G95</f>
        <v>3715.6000000000004</v>
      </c>
      <c r="H85" s="69">
        <f>'[1]Total BS+Secrete mii lei'!H91+[1]AG!H95</f>
        <v>3715.6000000000004</v>
      </c>
    </row>
    <row r="86" spans="1:8" s="49" customFormat="1" ht="36" customHeight="1" x14ac:dyDescent="0.25">
      <c r="A86" s="43"/>
      <c r="B86" s="50" t="s">
        <v>315</v>
      </c>
      <c r="C86" s="50"/>
      <c r="D86" s="50"/>
      <c r="E86" s="23" t="s">
        <v>314</v>
      </c>
      <c r="F86" s="35">
        <f>SUM(F79:F85)</f>
        <v>4263186.93</v>
      </c>
      <c r="G86" s="35">
        <f>SUM(G79:G85)</f>
        <v>9192580.4299999997</v>
      </c>
      <c r="H86" s="35">
        <f>SUM(H79:H85)</f>
        <v>9192580.4299999997</v>
      </c>
    </row>
    <row r="87" spans="1:8" s="49" customFormat="1" ht="27.75" customHeight="1" x14ac:dyDescent="0.25">
      <c r="A87" s="47">
        <v>44</v>
      </c>
      <c r="B87" s="38" t="s">
        <v>313</v>
      </c>
      <c r="C87" s="37"/>
      <c r="D87" s="36"/>
      <c r="E87" s="23" t="s">
        <v>312</v>
      </c>
      <c r="F87" s="25" t="s">
        <v>112</v>
      </c>
      <c r="G87" s="25" t="s">
        <v>112</v>
      </c>
      <c r="H87" s="25" t="s">
        <v>112</v>
      </c>
    </row>
    <row r="88" spans="1:8" s="49" customFormat="1" ht="27.75" customHeight="1" x14ac:dyDescent="0.25">
      <c r="A88" s="47">
        <v>441</v>
      </c>
      <c r="B88" s="56" t="s">
        <v>311</v>
      </c>
      <c r="C88" s="56"/>
      <c r="D88" s="56"/>
      <c r="E88" s="23" t="s">
        <v>310</v>
      </c>
      <c r="F88" s="44"/>
      <c r="G88" s="44">
        <f>'[1]Total BS+Secrete mii lei'!G94+[1]AG!G98</f>
        <v>-2486.85</v>
      </c>
      <c r="H88" s="44"/>
    </row>
    <row r="89" spans="1:8" s="49" customFormat="1" ht="27.75" customHeight="1" x14ac:dyDescent="0.25">
      <c r="A89" s="47">
        <v>442</v>
      </c>
      <c r="B89" s="56" t="s">
        <v>309</v>
      </c>
      <c r="C89" s="56"/>
      <c r="D89" s="56"/>
      <c r="E89" s="23" t="s">
        <v>308</v>
      </c>
      <c r="F89" s="44"/>
      <c r="G89" s="44">
        <f>'[1]Total BS+Secrete mii lei'!G95+[1]AG!G99</f>
        <v>0</v>
      </c>
      <c r="H89" s="44"/>
    </row>
    <row r="90" spans="1:8" s="49" customFormat="1" ht="27.75" customHeight="1" x14ac:dyDescent="0.25">
      <c r="A90" s="47">
        <v>443</v>
      </c>
      <c r="B90" s="51" t="s">
        <v>307</v>
      </c>
      <c r="C90" s="51"/>
      <c r="D90" s="51"/>
      <c r="E90" s="23" t="s">
        <v>306</v>
      </c>
      <c r="F90" s="44"/>
      <c r="G90" s="44">
        <f>'[1]Total BS+Secrete mii lei'!G96+[1]AG!G100</f>
        <v>0</v>
      </c>
      <c r="H90" s="44"/>
    </row>
    <row r="91" spans="1:8" s="49" customFormat="1" ht="27.75" customHeight="1" x14ac:dyDescent="0.25">
      <c r="A91" s="47">
        <v>444</v>
      </c>
      <c r="B91" s="51" t="s">
        <v>305</v>
      </c>
      <c r="C91" s="51"/>
      <c r="D91" s="51"/>
      <c r="E91" s="23" t="s">
        <v>304</v>
      </c>
      <c r="F91" s="44"/>
      <c r="G91" s="44">
        <f>'[1]Total BS+Secrete mii lei'!G97+[1]AG!G101</f>
        <v>0</v>
      </c>
      <c r="H91" s="44"/>
    </row>
    <row r="92" spans="1:8" s="49" customFormat="1" ht="27.75" customHeight="1" x14ac:dyDescent="0.25">
      <c r="A92" s="47"/>
      <c r="B92" s="50" t="s">
        <v>303</v>
      </c>
      <c r="C92" s="50"/>
      <c r="D92" s="50"/>
      <c r="E92" s="23" t="s">
        <v>302</v>
      </c>
      <c r="F92" s="46">
        <v>0</v>
      </c>
      <c r="G92" s="46">
        <f>G88+G89+G90+G91</f>
        <v>-2486.85</v>
      </c>
      <c r="H92" s="46">
        <f>H88+H89+H90+H91</f>
        <v>0</v>
      </c>
    </row>
    <row r="93" spans="1:8" s="49" customFormat="1" ht="27.75" customHeight="1" x14ac:dyDescent="0.25">
      <c r="A93" s="47">
        <v>45</v>
      </c>
      <c r="B93" s="50" t="s">
        <v>301</v>
      </c>
      <c r="C93" s="50"/>
      <c r="D93" s="50"/>
      <c r="E93" s="23" t="s">
        <v>300</v>
      </c>
      <c r="F93" s="25" t="s">
        <v>112</v>
      </c>
      <c r="G93" s="25" t="s">
        <v>112</v>
      </c>
      <c r="H93" s="25" t="s">
        <v>112</v>
      </c>
    </row>
    <row r="94" spans="1:8" s="49" customFormat="1" ht="27.75" customHeight="1" x14ac:dyDescent="0.25">
      <c r="A94" s="47">
        <v>451</v>
      </c>
      <c r="B94" s="68" t="s">
        <v>299</v>
      </c>
      <c r="C94" s="67"/>
      <c r="D94" s="66"/>
      <c r="E94" s="23" t="s">
        <v>298</v>
      </c>
      <c r="F94" s="44"/>
      <c r="G94" s="44">
        <f>'[1]Total BS+Secrete mii lei'!G100+[1]AG!G104</f>
        <v>-5</v>
      </c>
      <c r="H94" s="44"/>
    </row>
    <row r="95" spans="1:8" s="49" customFormat="1" ht="27.75" customHeight="1" x14ac:dyDescent="0.25">
      <c r="A95" s="47">
        <v>452</v>
      </c>
      <c r="B95" s="68" t="s">
        <v>297</v>
      </c>
      <c r="C95" s="67"/>
      <c r="D95" s="66"/>
      <c r="E95" s="23" t="s">
        <v>296</v>
      </c>
      <c r="F95" s="44"/>
      <c r="G95" s="44">
        <f>'[1]Total BS+Secrete mii lei'!G101+[1]AG!G105</f>
        <v>0</v>
      </c>
      <c r="H95" s="44"/>
    </row>
    <row r="96" spans="1:8" s="49" customFormat="1" ht="46.5" customHeight="1" x14ac:dyDescent="0.25">
      <c r="A96" s="47"/>
      <c r="B96" s="50" t="s">
        <v>295</v>
      </c>
      <c r="C96" s="50"/>
      <c r="D96" s="50"/>
      <c r="E96" s="23" t="s">
        <v>294</v>
      </c>
      <c r="F96" s="46">
        <v>0</v>
      </c>
      <c r="G96" s="46">
        <f>G94+G95</f>
        <v>-5</v>
      </c>
      <c r="H96" s="46">
        <f>H94+H95</f>
        <v>0</v>
      </c>
    </row>
    <row r="97" spans="1:8" s="49" customFormat="1" ht="39" customHeight="1" x14ac:dyDescent="0.25">
      <c r="A97" s="47">
        <v>46</v>
      </c>
      <c r="B97" s="50" t="s">
        <v>213</v>
      </c>
      <c r="C97" s="50"/>
      <c r="D97" s="50"/>
      <c r="E97" s="23" t="s">
        <v>293</v>
      </c>
      <c r="F97" s="25" t="s">
        <v>112</v>
      </c>
      <c r="G97" s="25" t="s">
        <v>112</v>
      </c>
      <c r="H97" s="25" t="s">
        <v>112</v>
      </c>
    </row>
    <row r="98" spans="1:8" s="49" customFormat="1" ht="27.75" customHeight="1" x14ac:dyDescent="0.25">
      <c r="A98" s="47">
        <v>461</v>
      </c>
      <c r="B98" s="51" t="s">
        <v>211</v>
      </c>
      <c r="C98" s="51"/>
      <c r="D98" s="51"/>
      <c r="E98" s="23" t="s">
        <v>292</v>
      </c>
      <c r="F98" s="44"/>
      <c r="G98" s="44">
        <f>'[1]Total BS+Secrete mii lei'!G104+[1]AG!G108</f>
        <v>-48664.76</v>
      </c>
      <c r="H98" s="44"/>
    </row>
    <row r="99" spans="1:8" s="49" customFormat="1" ht="33.75" customHeight="1" x14ac:dyDescent="0.25">
      <c r="A99" s="47">
        <v>463</v>
      </c>
      <c r="B99" s="51" t="s">
        <v>209</v>
      </c>
      <c r="C99" s="51"/>
      <c r="D99" s="51"/>
      <c r="E99" s="23" t="s">
        <v>291</v>
      </c>
      <c r="F99" s="44"/>
      <c r="G99" s="44">
        <f>'[1]Total BS+Secrete mii lei'!G105+[1]AG!G109</f>
        <v>0</v>
      </c>
      <c r="H99" s="44"/>
    </row>
    <row r="100" spans="1:8" s="49" customFormat="1" ht="37.5" customHeight="1" x14ac:dyDescent="0.25">
      <c r="A100" s="47">
        <v>464</v>
      </c>
      <c r="B100" s="51" t="s">
        <v>207</v>
      </c>
      <c r="C100" s="51"/>
      <c r="D100" s="51"/>
      <c r="E100" s="23" t="s">
        <v>290</v>
      </c>
      <c r="F100" s="44"/>
      <c r="G100" s="44">
        <f>'[1]Total BS+Secrete mii lei'!G106+[1]AG!G110</f>
        <v>0</v>
      </c>
      <c r="H100" s="44"/>
    </row>
    <row r="101" spans="1:8" s="49" customFormat="1" ht="46.5" customHeight="1" x14ac:dyDescent="0.25">
      <c r="A101" s="47"/>
      <c r="B101" s="50" t="s">
        <v>289</v>
      </c>
      <c r="C101" s="50"/>
      <c r="D101" s="50"/>
      <c r="E101" s="23" t="s">
        <v>288</v>
      </c>
      <c r="F101" s="46">
        <v>0</v>
      </c>
      <c r="G101" s="46">
        <f>G98+G99+G100</f>
        <v>-48664.76</v>
      </c>
      <c r="H101" s="46">
        <f>H98+H99+H100</f>
        <v>0</v>
      </c>
    </row>
    <row r="102" spans="1:8" s="49" customFormat="1" ht="44.25" customHeight="1" x14ac:dyDescent="0.25">
      <c r="A102" s="47">
        <v>47</v>
      </c>
      <c r="B102" s="50" t="s">
        <v>287</v>
      </c>
      <c r="C102" s="50"/>
      <c r="D102" s="50"/>
      <c r="E102" s="23" t="s">
        <v>286</v>
      </c>
      <c r="F102" s="25" t="s">
        <v>112</v>
      </c>
      <c r="G102" s="25" t="s">
        <v>112</v>
      </c>
      <c r="H102" s="25" t="s">
        <v>112</v>
      </c>
    </row>
    <row r="103" spans="1:8" s="49" customFormat="1" ht="27.75" customHeight="1" x14ac:dyDescent="0.25">
      <c r="A103" s="47">
        <v>471</v>
      </c>
      <c r="B103" s="56" t="s">
        <v>285</v>
      </c>
      <c r="C103" s="56"/>
      <c r="D103" s="56"/>
      <c r="E103" s="23" t="s">
        <v>284</v>
      </c>
      <c r="F103" s="44"/>
      <c r="G103" s="44">
        <f>'[1]Total BS+Secrete mii lei'!G109+[1]AG!G113</f>
        <v>-13202.209999999992</v>
      </c>
      <c r="H103" s="44"/>
    </row>
    <row r="104" spans="1:8" s="49" customFormat="1" ht="36" customHeight="1" x14ac:dyDescent="0.25">
      <c r="A104" s="47">
        <v>472</v>
      </c>
      <c r="B104" s="56" t="s">
        <v>199</v>
      </c>
      <c r="C104" s="56"/>
      <c r="D104" s="56"/>
      <c r="E104" s="23" t="s">
        <v>283</v>
      </c>
      <c r="F104" s="44"/>
      <c r="G104" s="44">
        <f>'[1]Total BS+Secrete mii lei'!G110+[1]AG!G114</f>
        <v>760265.15999999992</v>
      </c>
      <c r="H104" s="44"/>
    </row>
    <row r="105" spans="1:8" s="49" customFormat="1" ht="48.75" customHeight="1" x14ac:dyDescent="0.25">
      <c r="A105" s="43"/>
      <c r="B105" s="50" t="s">
        <v>282</v>
      </c>
      <c r="C105" s="50"/>
      <c r="D105" s="50"/>
      <c r="E105" s="23" t="s">
        <v>281</v>
      </c>
      <c r="F105" s="46">
        <v>0</v>
      </c>
      <c r="G105" s="46">
        <f>G103+G104</f>
        <v>747062.95</v>
      </c>
      <c r="H105" s="46">
        <f>H103+H104</f>
        <v>0</v>
      </c>
    </row>
    <row r="106" spans="1:8" s="49" customFormat="1" ht="27.75" customHeight="1" x14ac:dyDescent="0.25">
      <c r="A106" s="47">
        <v>48</v>
      </c>
      <c r="B106" s="26" t="s">
        <v>280</v>
      </c>
      <c r="C106" s="26"/>
      <c r="D106" s="26"/>
      <c r="E106" s="23" t="s">
        <v>279</v>
      </c>
      <c r="F106" s="25" t="s">
        <v>112</v>
      </c>
      <c r="G106" s="25" t="s">
        <v>112</v>
      </c>
      <c r="H106" s="25" t="s">
        <v>112</v>
      </c>
    </row>
    <row r="107" spans="1:8" s="49" customFormat="1" ht="27.75" customHeight="1" x14ac:dyDescent="0.25">
      <c r="A107" s="43">
        <v>483</v>
      </c>
      <c r="B107" s="51" t="s">
        <v>278</v>
      </c>
      <c r="C107" s="51"/>
      <c r="D107" s="51"/>
      <c r="E107" s="23" t="s">
        <v>277</v>
      </c>
      <c r="F107" s="46"/>
      <c r="G107" s="44">
        <f>'[1]Total BS+Secrete mii lei'!G113+[1]AG!G117</f>
        <v>0</v>
      </c>
      <c r="H107" s="44">
        <f>'[1]Total BS+Secrete mii lei'!H113+[1]AG!H117</f>
        <v>0</v>
      </c>
    </row>
    <row r="108" spans="1:8" s="49" customFormat="1" ht="27.75" customHeight="1" x14ac:dyDescent="0.25">
      <c r="A108" s="43">
        <v>484</v>
      </c>
      <c r="B108" s="51" t="s">
        <v>191</v>
      </c>
      <c r="C108" s="51"/>
      <c r="D108" s="51"/>
      <c r="E108" s="23" t="s">
        <v>276</v>
      </c>
      <c r="F108" s="46"/>
      <c r="G108" s="44">
        <f>'[1]Total BS+Secrete mii lei'!G114+[1]AG!G118</f>
        <v>0</v>
      </c>
      <c r="H108" s="44">
        <f>'[1]Total BS+Secrete mii lei'!H114+[1]AG!H118</f>
        <v>0</v>
      </c>
    </row>
    <row r="109" spans="1:8" s="49" customFormat="1" ht="27.75" customHeight="1" x14ac:dyDescent="0.25">
      <c r="A109" s="43">
        <v>485</v>
      </c>
      <c r="B109" s="51" t="s">
        <v>275</v>
      </c>
      <c r="C109" s="51"/>
      <c r="D109" s="51"/>
      <c r="E109" s="23" t="s">
        <v>274</v>
      </c>
      <c r="F109" s="46"/>
      <c r="G109" s="44">
        <f>'[1]Total BS+Secrete mii lei'!G115+[1]AG!G119</f>
        <v>1451.9</v>
      </c>
      <c r="H109" s="44">
        <f>'[1]Total BS+Secrete mii lei'!H115+[1]AG!H119</f>
        <v>1451.9</v>
      </c>
    </row>
    <row r="110" spans="1:8" ht="27.75" customHeight="1" x14ac:dyDescent="0.25">
      <c r="A110" s="43">
        <v>488</v>
      </c>
      <c r="B110" s="51" t="s">
        <v>273</v>
      </c>
      <c r="C110" s="51"/>
      <c r="D110" s="51"/>
      <c r="E110" s="23" t="s">
        <v>272</v>
      </c>
      <c r="F110" s="46"/>
      <c r="G110" s="44">
        <f>'[1]Total BS+Secrete mii lei'!G116+[1]AG!G120</f>
        <v>0</v>
      </c>
      <c r="H110" s="44">
        <f>'[1]Total BS+Secrete mii lei'!H116+[1]AG!H120</f>
        <v>0</v>
      </c>
    </row>
    <row r="111" spans="1:8" ht="39.75" customHeight="1" x14ac:dyDescent="0.25">
      <c r="A111" s="43"/>
      <c r="B111" s="50" t="s">
        <v>271</v>
      </c>
      <c r="C111" s="50"/>
      <c r="D111" s="50"/>
      <c r="E111" s="23" t="s">
        <v>270</v>
      </c>
      <c r="F111" s="46">
        <v>0</v>
      </c>
      <c r="G111" s="46">
        <f>G107+G108+G109+G110</f>
        <v>1451.9</v>
      </c>
      <c r="H111" s="46">
        <f>H107+H108+H109+H110</f>
        <v>1451.9</v>
      </c>
    </row>
    <row r="112" spans="1:8" ht="27.75" customHeight="1" x14ac:dyDescent="0.25">
      <c r="A112" s="47">
        <v>49</v>
      </c>
      <c r="B112" s="50" t="s">
        <v>269</v>
      </c>
      <c r="C112" s="50"/>
      <c r="D112" s="50"/>
      <c r="E112" s="23" t="s">
        <v>268</v>
      </c>
      <c r="F112" s="25" t="s">
        <v>112</v>
      </c>
      <c r="G112" s="25" t="s">
        <v>112</v>
      </c>
      <c r="H112" s="25" t="s">
        <v>112</v>
      </c>
    </row>
    <row r="113" spans="1:8" ht="27.75" customHeight="1" x14ac:dyDescent="0.25">
      <c r="A113" s="47">
        <v>495</v>
      </c>
      <c r="B113" s="51" t="s">
        <v>267</v>
      </c>
      <c r="C113" s="51"/>
      <c r="D113" s="51"/>
      <c r="E113" s="23" t="s">
        <v>266</v>
      </c>
      <c r="F113" s="44"/>
      <c r="G113" s="44"/>
      <c r="H113" s="44"/>
    </row>
    <row r="114" spans="1:8" ht="27.75" customHeight="1" x14ac:dyDescent="0.25">
      <c r="A114" s="43"/>
      <c r="B114" s="50" t="s">
        <v>265</v>
      </c>
      <c r="C114" s="50"/>
      <c r="D114" s="50"/>
      <c r="E114" s="23" t="s">
        <v>264</v>
      </c>
      <c r="F114" s="46">
        <v>0</v>
      </c>
      <c r="G114" s="46">
        <f>G113</f>
        <v>0</v>
      </c>
      <c r="H114" s="46">
        <f>H113</f>
        <v>0</v>
      </c>
    </row>
    <row r="115" spans="1:8" ht="44.25" customHeight="1" x14ac:dyDescent="0.25">
      <c r="A115" s="43"/>
      <c r="B115" s="52" t="s">
        <v>263</v>
      </c>
      <c r="C115" s="52"/>
      <c r="D115" s="52"/>
      <c r="E115" s="23" t="s">
        <v>262</v>
      </c>
      <c r="F115" s="46">
        <f>F71+F77+F86+F92+F96+F101+F105+F111+F114</f>
        <v>20779533.530000001</v>
      </c>
      <c r="G115" s="46">
        <f>G71+G77+G86+G92+G96+G101+G105+G111+G114</f>
        <v>28078335.869999994</v>
      </c>
      <c r="H115" s="46">
        <f>H71+H77+H86+H92+H96+H101+H105+H111+H114</f>
        <v>26043228.43</v>
      </c>
    </row>
    <row r="116" spans="1:8" ht="27.75" customHeight="1" x14ac:dyDescent="0.25">
      <c r="A116" s="65" t="s">
        <v>261</v>
      </c>
      <c r="B116" s="65"/>
      <c r="C116" s="65"/>
      <c r="D116" s="65"/>
      <c r="E116" s="23" t="s">
        <v>260</v>
      </c>
      <c r="F116" s="46">
        <f>F63+F115</f>
        <v>41911157.030000009</v>
      </c>
      <c r="G116" s="46">
        <f>G63+G115</f>
        <v>51287545.669999987</v>
      </c>
      <c r="H116" s="46">
        <f>H63+H115</f>
        <v>49252438.229999997</v>
      </c>
    </row>
    <row r="117" spans="1:8" s="49" customFormat="1" ht="27.75" customHeight="1" x14ac:dyDescent="0.25">
      <c r="A117" s="47" t="s">
        <v>260</v>
      </c>
      <c r="B117" s="26" t="s">
        <v>259</v>
      </c>
      <c r="C117" s="26"/>
      <c r="D117" s="26"/>
      <c r="E117" s="23" t="s">
        <v>177</v>
      </c>
      <c r="F117" s="25" t="s">
        <v>112</v>
      </c>
      <c r="G117" s="25" t="s">
        <v>112</v>
      </c>
      <c r="H117" s="25" t="s">
        <v>112</v>
      </c>
    </row>
    <row r="118" spans="1:8" s="49" customFormat="1" ht="27.75" customHeight="1" x14ac:dyDescent="0.25">
      <c r="A118" s="47" t="s">
        <v>258</v>
      </c>
      <c r="B118" s="64" t="s">
        <v>257</v>
      </c>
      <c r="C118" s="64"/>
      <c r="D118" s="64"/>
      <c r="E118" s="23" t="s">
        <v>256</v>
      </c>
      <c r="F118" s="25" t="s">
        <v>112</v>
      </c>
      <c r="G118" s="25" t="s">
        <v>112</v>
      </c>
      <c r="H118" s="25" t="s">
        <v>112</v>
      </c>
    </row>
    <row r="119" spans="1:8" s="49" customFormat="1" ht="27.75" customHeight="1" x14ac:dyDescent="0.25">
      <c r="A119" s="43" t="s">
        <v>255</v>
      </c>
      <c r="B119" s="51" t="s">
        <v>254</v>
      </c>
      <c r="C119" s="51"/>
      <c r="D119" s="51"/>
      <c r="E119" s="23" t="s">
        <v>253</v>
      </c>
      <c r="F119" s="48">
        <f>'[1]Total BS+Secrete mii lei'!F125+[1]AG!F129</f>
        <v>0</v>
      </c>
      <c r="G119" s="48">
        <f>'[1]Total BS+Secrete mii lei'!G125+[1]AG!G129</f>
        <v>3721486.7</v>
      </c>
      <c r="H119" s="48">
        <f>'[1]Total BS+Secrete mii lei'!H125+[1]AG!H129</f>
        <v>0</v>
      </c>
    </row>
    <row r="120" spans="1:8" ht="27.75" customHeight="1" x14ac:dyDescent="0.25">
      <c r="A120" s="43" t="s">
        <v>252</v>
      </c>
      <c r="B120" s="45" t="s">
        <v>251</v>
      </c>
      <c r="C120" s="45"/>
      <c r="D120" s="45"/>
      <c r="E120" s="23" t="s">
        <v>250</v>
      </c>
      <c r="F120" s="48">
        <f>'[1]Total BS+Secrete mii lei'!F126+[1]AG!F130</f>
        <v>0</v>
      </c>
      <c r="G120" s="48">
        <f>'[1]Total BS+Secrete mii lei'!G126+[1]AG!G130</f>
        <v>-183.3</v>
      </c>
      <c r="H120" s="48">
        <f>'[1]Total BS+Secrete mii lei'!H126+[1]AG!H130</f>
        <v>0</v>
      </c>
    </row>
    <row r="121" spans="1:8" ht="27.75" customHeight="1" x14ac:dyDescent="0.25">
      <c r="A121" s="43">
        <v>515</v>
      </c>
      <c r="B121" s="63" t="s">
        <v>249</v>
      </c>
      <c r="C121" s="62"/>
      <c r="D121" s="61"/>
      <c r="E121" s="23" t="s">
        <v>248</v>
      </c>
      <c r="F121" s="48">
        <f>'[1]Total BS+Secrete mii lei'!F127+[1]AG!F131</f>
        <v>0</v>
      </c>
      <c r="G121" s="48">
        <f>'[1]Total BS+Secrete mii lei'!G127+[1]AG!G131</f>
        <v>0</v>
      </c>
      <c r="H121" s="48">
        <f>'[1]Total BS+Secrete mii lei'!H127+[1]AG!H131</f>
        <v>0</v>
      </c>
    </row>
    <row r="122" spans="1:8" s="49" customFormat="1" ht="27.75" customHeight="1" x14ac:dyDescent="0.25">
      <c r="A122" s="43" t="s">
        <v>247</v>
      </c>
      <c r="B122" s="45" t="s">
        <v>246</v>
      </c>
      <c r="C122" s="45"/>
      <c r="D122" s="45"/>
      <c r="E122" s="23" t="s">
        <v>245</v>
      </c>
      <c r="F122" s="48">
        <f>'[1]Total BS+Secrete mii lei'!F128+[1]AG!F132</f>
        <v>126246.5</v>
      </c>
      <c r="G122" s="48">
        <f>'[1]Total BS+Secrete mii lei'!G128+[1]AG!G132</f>
        <v>175952.35</v>
      </c>
      <c r="H122" s="48">
        <f>'[1]Total BS+Secrete mii lei'!H128+[1]AG!H132</f>
        <v>132615.1</v>
      </c>
    </row>
    <row r="123" spans="1:8" s="49" customFormat="1" ht="27.75" customHeight="1" x14ac:dyDescent="0.25">
      <c r="A123" s="43" t="s">
        <v>244</v>
      </c>
      <c r="B123" s="45" t="s">
        <v>243</v>
      </c>
      <c r="C123" s="45"/>
      <c r="D123" s="45"/>
      <c r="E123" s="23" t="s">
        <v>242</v>
      </c>
      <c r="F123" s="48">
        <f>'[1]Total BS+Secrete mii lei'!F129+[1]AG!F133</f>
        <v>1149592.1000000001</v>
      </c>
      <c r="G123" s="48">
        <f>'[1]Total BS+Secrete mii lei'!G129+[1]AG!G133</f>
        <v>1436190.9000000001</v>
      </c>
      <c r="H123" s="48">
        <f>'[1]Total BS+Secrete mii lei'!H129+[1]AG!H133</f>
        <v>1436190.9000000001</v>
      </c>
    </row>
    <row r="124" spans="1:8" s="49" customFormat="1" ht="33" customHeight="1" x14ac:dyDescent="0.25">
      <c r="A124" s="43"/>
      <c r="B124" s="50" t="s">
        <v>241</v>
      </c>
      <c r="C124" s="50"/>
      <c r="D124" s="50"/>
      <c r="E124" s="23" t="s">
        <v>240</v>
      </c>
      <c r="F124" s="60">
        <f>SUM(F119:F123)</f>
        <v>1275838.6000000001</v>
      </c>
      <c r="G124" s="60">
        <f>SUM(G119:G123)</f>
        <v>5333446.6500000004</v>
      </c>
      <c r="H124" s="60">
        <f>SUM(H119:H123)</f>
        <v>1568806.0000000002</v>
      </c>
    </row>
    <row r="125" spans="1:8" s="49" customFormat="1" ht="27.75" customHeight="1" x14ac:dyDescent="0.25">
      <c r="A125" s="47">
        <v>54</v>
      </c>
      <c r="B125" s="26" t="s">
        <v>239</v>
      </c>
      <c r="C125" s="26"/>
      <c r="D125" s="26"/>
      <c r="E125" s="23" t="s">
        <v>238</v>
      </c>
      <c r="F125" s="25" t="s">
        <v>112</v>
      </c>
      <c r="G125" s="25" t="s">
        <v>112</v>
      </c>
      <c r="H125" s="25" t="s">
        <v>112</v>
      </c>
    </row>
    <row r="126" spans="1:8" s="49" customFormat="1" ht="27.75" customHeight="1" x14ac:dyDescent="0.25">
      <c r="A126" s="47">
        <v>541</v>
      </c>
      <c r="B126" s="56" t="s">
        <v>237</v>
      </c>
      <c r="C126" s="56"/>
      <c r="D126" s="56"/>
      <c r="E126" s="23" t="s">
        <v>236</v>
      </c>
      <c r="F126" s="44"/>
      <c r="G126" s="44">
        <f>'[1]Total BS+Secrete mii lei'!G132+[1]AG!G136</f>
        <v>0</v>
      </c>
      <c r="H126" s="44"/>
    </row>
    <row r="127" spans="1:8" s="49" customFormat="1" ht="27.75" customHeight="1" x14ac:dyDescent="0.25">
      <c r="A127" s="47">
        <v>542</v>
      </c>
      <c r="B127" s="56" t="s">
        <v>235</v>
      </c>
      <c r="C127" s="56"/>
      <c r="D127" s="56"/>
      <c r="E127" s="23" t="s">
        <v>234</v>
      </c>
      <c r="F127" s="44"/>
      <c r="G127" s="44">
        <f>'[1]Total BS+Secrete mii lei'!G133+[1]AG!G137</f>
        <v>0</v>
      </c>
      <c r="H127" s="44"/>
    </row>
    <row r="128" spans="1:8" s="49" customFormat="1" ht="33.75" customHeight="1" x14ac:dyDescent="0.25">
      <c r="A128" s="47">
        <v>543</v>
      </c>
      <c r="B128" s="51" t="s">
        <v>233</v>
      </c>
      <c r="C128" s="51"/>
      <c r="D128" s="51"/>
      <c r="E128" s="23" t="s">
        <v>232</v>
      </c>
      <c r="F128" s="44"/>
      <c r="G128" s="44">
        <f>'[1]Total BS+Secrete mii lei'!G134+[1]AG!G138</f>
        <v>0</v>
      </c>
      <c r="H128" s="44"/>
    </row>
    <row r="129" spans="1:8" s="49" customFormat="1" ht="35.25" customHeight="1" x14ac:dyDescent="0.25">
      <c r="A129" s="47">
        <v>544</v>
      </c>
      <c r="B129" s="59" t="s">
        <v>231</v>
      </c>
      <c r="C129" s="59"/>
      <c r="D129" s="59"/>
      <c r="E129" s="23" t="s">
        <v>230</v>
      </c>
      <c r="F129" s="44"/>
      <c r="G129" s="44">
        <f>'[1]Total BS+Secrete mii lei'!G135+[1]AG!G139</f>
        <v>0</v>
      </c>
      <c r="H129" s="44"/>
    </row>
    <row r="130" spans="1:8" s="49" customFormat="1" ht="36" customHeight="1" x14ac:dyDescent="0.25">
      <c r="A130" s="47"/>
      <c r="B130" s="50" t="s">
        <v>229</v>
      </c>
      <c r="C130" s="50"/>
      <c r="D130" s="50"/>
      <c r="E130" s="23" t="s">
        <v>228</v>
      </c>
      <c r="F130" s="46">
        <v>0</v>
      </c>
      <c r="G130" s="46">
        <f>G126+G127+G128+G129</f>
        <v>0</v>
      </c>
      <c r="H130" s="46">
        <f>H126+H127+H128+H129</f>
        <v>0</v>
      </c>
    </row>
    <row r="131" spans="1:8" s="49" customFormat="1" ht="37.5" customHeight="1" x14ac:dyDescent="0.25">
      <c r="A131" s="47">
        <v>55</v>
      </c>
      <c r="B131" s="58" t="s">
        <v>227</v>
      </c>
      <c r="C131" s="58"/>
      <c r="D131" s="58"/>
      <c r="E131" s="23" t="s">
        <v>226</v>
      </c>
      <c r="F131" s="25" t="s">
        <v>112</v>
      </c>
      <c r="G131" s="25" t="s">
        <v>112</v>
      </c>
      <c r="H131" s="25" t="s">
        <v>112</v>
      </c>
    </row>
    <row r="132" spans="1:8" s="49" customFormat="1" ht="27.75" customHeight="1" x14ac:dyDescent="0.25">
      <c r="A132" s="47">
        <v>551</v>
      </c>
      <c r="B132" s="51" t="s">
        <v>225</v>
      </c>
      <c r="C132" s="51"/>
      <c r="D132" s="51"/>
      <c r="E132" s="23" t="s">
        <v>224</v>
      </c>
      <c r="F132" s="44"/>
      <c r="G132" s="44">
        <f>'[1]Total BS+Secrete mii lei'!G138+[1]AG!G142</f>
        <v>0</v>
      </c>
      <c r="H132" s="44"/>
    </row>
    <row r="133" spans="1:8" s="49" customFormat="1" ht="27.75" customHeight="1" x14ac:dyDescent="0.25">
      <c r="A133" s="47">
        <v>552</v>
      </c>
      <c r="B133" s="56" t="s">
        <v>223</v>
      </c>
      <c r="C133" s="56"/>
      <c r="D133" s="56"/>
      <c r="E133" s="23" t="s">
        <v>222</v>
      </c>
      <c r="F133" s="44"/>
      <c r="G133" s="44">
        <f>'[1]Total BS+Secrete mii lei'!G139+[1]AG!G143</f>
        <v>0</v>
      </c>
      <c r="H133" s="44"/>
    </row>
    <row r="134" spans="1:8" s="49" customFormat="1" ht="30.75" customHeight="1" x14ac:dyDescent="0.25">
      <c r="A134" s="47">
        <v>553</v>
      </c>
      <c r="B134" s="51" t="s">
        <v>221</v>
      </c>
      <c r="C134" s="51"/>
      <c r="D134" s="51"/>
      <c r="E134" s="23" t="s">
        <v>220</v>
      </c>
      <c r="F134" s="44"/>
      <c r="G134" s="44">
        <f>'[1]Total BS+Secrete mii lei'!G140+[1]AG!G144</f>
        <v>0</v>
      </c>
      <c r="H134" s="44"/>
    </row>
    <row r="135" spans="1:8" s="49" customFormat="1" ht="27.75" customHeight="1" x14ac:dyDescent="0.25">
      <c r="A135" s="47">
        <v>554</v>
      </c>
      <c r="B135" s="51" t="s">
        <v>219</v>
      </c>
      <c r="C135" s="51"/>
      <c r="D135" s="51"/>
      <c r="E135" s="23" t="s">
        <v>218</v>
      </c>
      <c r="F135" s="44"/>
      <c r="G135" s="44">
        <f>'[1]Total BS+Secrete mii lei'!G141+[1]AG!G145</f>
        <v>0</v>
      </c>
      <c r="H135" s="44"/>
    </row>
    <row r="136" spans="1:8" s="49" customFormat="1" ht="27.75" customHeight="1" x14ac:dyDescent="0.25">
      <c r="A136" s="47">
        <v>555</v>
      </c>
      <c r="B136" s="51" t="s">
        <v>217</v>
      </c>
      <c r="C136" s="51"/>
      <c r="D136" s="51"/>
      <c r="E136" s="23" t="s">
        <v>216</v>
      </c>
      <c r="F136" s="44"/>
      <c r="G136" s="44">
        <f>'[1]Total BS+Secrete mii lei'!G142+[1]AG!G146</f>
        <v>0</v>
      </c>
      <c r="H136" s="44"/>
    </row>
    <row r="137" spans="1:8" s="49" customFormat="1" ht="63.75" customHeight="1" x14ac:dyDescent="0.25">
      <c r="A137" s="47"/>
      <c r="B137" s="57" t="s">
        <v>215</v>
      </c>
      <c r="C137" s="57"/>
      <c r="D137" s="57"/>
      <c r="E137" s="23" t="s">
        <v>214</v>
      </c>
      <c r="F137" s="46">
        <v>0</v>
      </c>
      <c r="G137" s="46">
        <f>G132+G133+G135+G134+G136</f>
        <v>0</v>
      </c>
      <c r="H137" s="46">
        <f>H132+H133+H135+H134+H136</f>
        <v>0</v>
      </c>
    </row>
    <row r="138" spans="1:8" s="49" customFormat="1" ht="44.25" customHeight="1" x14ac:dyDescent="0.25">
      <c r="A138" s="47">
        <v>56</v>
      </c>
      <c r="B138" s="50" t="s">
        <v>213</v>
      </c>
      <c r="C138" s="50"/>
      <c r="D138" s="50"/>
      <c r="E138" s="23" t="s">
        <v>212</v>
      </c>
      <c r="F138" s="25" t="s">
        <v>112</v>
      </c>
      <c r="G138" s="25" t="s">
        <v>112</v>
      </c>
      <c r="H138" s="25" t="s">
        <v>112</v>
      </c>
    </row>
    <row r="139" spans="1:8" s="49" customFormat="1" ht="36.75" customHeight="1" x14ac:dyDescent="0.25">
      <c r="A139" s="47">
        <v>561</v>
      </c>
      <c r="B139" s="51" t="s">
        <v>211</v>
      </c>
      <c r="C139" s="51"/>
      <c r="D139" s="51"/>
      <c r="E139" s="23" t="s">
        <v>210</v>
      </c>
      <c r="F139" s="44"/>
      <c r="G139" s="44">
        <f>'[1]Total BS+Secrete mii lei'!G145+[1]AG!G149</f>
        <v>0</v>
      </c>
      <c r="H139" s="44"/>
    </row>
    <row r="140" spans="1:8" s="49" customFormat="1" ht="42" customHeight="1" x14ac:dyDescent="0.25">
      <c r="A140" s="47">
        <v>563</v>
      </c>
      <c r="B140" s="51" t="s">
        <v>209</v>
      </c>
      <c r="C140" s="51"/>
      <c r="D140" s="51"/>
      <c r="E140" s="23" t="s">
        <v>208</v>
      </c>
      <c r="F140" s="44"/>
      <c r="G140" s="44">
        <f>'[1]Total BS+Secrete mii lei'!G146+[1]AG!G150</f>
        <v>0</v>
      </c>
      <c r="H140" s="44"/>
    </row>
    <row r="141" spans="1:8" s="49" customFormat="1" ht="38.25" customHeight="1" x14ac:dyDescent="0.25">
      <c r="A141" s="47">
        <v>564</v>
      </c>
      <c r="B141" s="51" t="s">
        <v>207</v>
      </c>
      <c r="C141" s="51"/>
      <c r="D141" s="51"/>
      <c r="E141" s="23" t="s">
        <v>206</v>
      </c>
      <c r="F141" s="44"/>
      <c r="G141" s="44">
        <f>'[1]Total BS+Secrete mii lei'!G147+[1]AG!G151</f>
        <v>0</v>
      </c>
      <c r="H141" s="44"/>
    </row>
    <row r="142" spans="1:8" s="49" customFormat="1" ht="49.5" customHeight="1" x14ac:dyDescent="0.25">
      <c r="A142" s="47"/>
      <c r="B142" s="50" t="s">
        <v>205</v>
      </c>
      <c r="C142" s="50"/>
      <c r="D142" s="50"/>
      <c r="E142" s="23" t="s">
        <v>204</v>
      </c>
      <c r="F142" s="46">
        <v>0</v>
      </c>
      <c r="G142" s="46">
        <f>G139+G140+G141</f>
        <v>0</v>
      </c>
      <c r="H142" s="46">
        <f>H139+H140+H141</f>
        <v>0</v>
      </c>
    </row>
    <row r="143" spans="1:8" s="49" customFormat="1" ht="49.5" customHeight="1" x14ac:dyDescent="0.25">
      <c r="A143" s="47">
        <v>57</v>
      </c>
      <c r="B143" s="50" t="s">
        <v>203</v>
      </c>
      <c r="C143" s="50"/>
      <c r="D143" s="50"/>
      <c r="E143" s="23" t="s">
        <v>202</v>
      </c>
      <c r="F143" s="25" t="s">
        <v>112</v>
      </c>
      <c r="G143" s="25" t="s">
        <v>112</v>
      </c>
      <c r="H143" s="25" t="s">
        <v>112</v>
      </c>
    </row>
    <row r="144" spans="1:8" s="49" customFormat="1" ht="36" customHeight="1" x14ac:dyDescent="0.25">
      <c r="A144" s="47">
        <v>571</v>
      </c>
      <c r="B144" s="51" t="s">
        <v>201</v>
      </c>
      <c r="C144" s="51"/>
      <c r="D144" s="51"/>
      <c r="E144" s="23" t="s">
        <v>200</v>
      </c>
      <c r="F144" s="44"/>
      <c r="G144" s="44">
        <f>'[1]Total BS+Secrete mii lei'!G150+[1]AG!G154</f>
        <v>0</v>
      </c>
      <c r="H144" s="44"/>
    </row>
    <row r="145" spans="1:8" s="49" customFormat="1" ht="27.75" customHeight="1" x14ac:dyDescent="0.25">
      <c r="A145" s="47">
        <v>572</v>
      </c>
      <c r="B145" s="56" t="s">
        <v>199</v>
      </c>
      <c r="C145" s="56"/>
      <c r="D145" s="56"/>
      <c r="E145" s="23" t="s">
        <v>198</v>
      </c>
      <c r="F145" s="44"/>
      <c r="G145" s="44">
        <f>'[1]Total BS+Secrete mii lei'!G151+[1]AG!G155</f>
        <v>0</v>
      </c>
      <c r="H145" s="44"/>
    </row>
    <row r="146" spans="1:8" s="49" customFormat="1" ht="63.75" customHeight="1" x14ac:dyDescent="0.25">
      <c r="A146" s="43"/>
      <c r="B146" s="55" t="s">
        <v>197</v>
      </c>
      <c r="C146" s="55"/>
      <c r="D146" s="55"/>
      <c r="E146" s="23" t="s">
        <v>196</v>
      </c>
      <c r="F146" s="46">
        <v>0</v>
      </c>
      <c r="G146" s="46">
        <f>G144+G145</f>
        <v>0</v>
      </c>
      <c r="H146" s="46">
        <f>H144+H145</f>
        <v>0</v>
      </c>
    </row>
    <row r="147" spans="1:8" s="49" customFormat="1" ht="27.75" customHeight="1" x14ac:dyDescent="0.25">
      <c r="A147" s="47">
        <v>58</v>
      </c>
      <c r="B147" s="26" t="s">
        <v>195</v>
      </c>
      <c r="C147" s="26"/>
      <c r="D147" s="26"/>
      <c r="E147" s="23" t="s">
        <v>194</v>
      </c>
      <c r="F147" s="44" t="s">
        <v>112</v>
      </c>
      <c r="G147" s="44" t="s">
        <v>112</v>
      </c>
      <c r="H147" s="44" t="s">
        <v>112</v>
      </c>
    </row>
    <row r="148" spans="1:8" ht="27.75" customHeight="1" x14ac:dyDescent="0.25">
      <c r="A148" s="43">
        <v>583</v>
      </c>
      <c r="B148" s="51" t="s">
        <v>193</v>
      </c>
      <c r="C148" s="51"/>
      <c r="D148" s="51"/>
      <c r="E148" s="23" t="s">
        <v>192</v>
      </c>
      <c r="F148" s="46"/>
      <c r="G148" s="44">
        <f>'[1]Total BS+Secrete mii lei'!G154+[1]AG!G158</f>
        <v>0</v>
      </c>
      <c r="H148" s="46"/>
    </row>
    <row r="149" spans="1:8" s="49" customFormat="1" ht="27.75" customHeight="1" x14ac:dyDescent="0.25">
      <c r="A149" s="43">
        <v>584</v>
      </c>
      <c r="B149" s="51" t="s">
        <v>191</v>
      </c>
      <c r="C149" s="51"/>
      <c r="D149" s="51"/>
      <c r="E149" s="23" t="s">
        <v>190</v>
      </c>
      <c r="F149" s="46"/>
      <c r="G149" s="44">
        <f>'[1]Total BS+Secrete mii lei'!G155+[1]AG!G159</f>
        <v>0</v>
      </c>
      <c r="H149" s="46"/>
    </row>
    <row r="150" spans="1:8" s="49" customFormat="1" ht="27.75" customHeight="1" x14ac:dyDescent="0.25">
      <c r="A150" s="43">
        <v>588</v>
      </c>
      <c r="B150" s="51" t="s">
        <v>189</v>
      </c>
      <c r="C150" s="51"/>
      <c r="D150" s="51"/>
      <c r="E150" s="23" t="s">
        <v>188</v>
      </c>
      <c r="F150" s="46"/>
      <c r="G150" s="44">
        <f>'[1]Total BS+Secrete mii lei'!G156+[1]AG!G160</f>
        <v>0</v>
      </c>
      <c r="H150" s="46"/>
    </row>
    <row r="151" spans="1:8" s="49" customFormat="1" ht="30.75" customHeight="1" x14ac:dyDescent="0.25">
      <c r="A151" s="43"/>
      <c r="B151" s="55" t="s">
        <v>187</v>
      </c>
      <c r="C151" s="55"/>
      <c r="D151" s="55"/>
      <c r="E151" s="23" t="s">
        <v>186</v>
      </c>
      <c r="F151" s="46">
        <v>0</v>
      </c>
      <c r="G151" s="46">
        <f>G148+G149+G150</f>
        <v>0</v>
      </c>
      <c r="H151" s="46">
        <f>H148+H149+H150</f>
        <v>0</v>
      </c>
    </row>
    <row r="152" spans="1:8" s="54" customFormat="1" ht="27.75" customHeight="1" x14ac:dyDescent="0.25">
      <c r="A152" s="47">
        <v>59</v>
      </c>
      <c r="B152" s="50" t="s">
        <v>185</v>
      </c>
      <c r="C152" s="50"/>
      <c r="D152" s="50"/>
      <c r="E152" s="23" t="s">
        <v>184</v>
      </c>
      <c r="F152" s="44" t="s">
        <v>112</v>
      </c>
      <c r="G152" s="44" t="s">
        <v>112</v>
      </c>
      <c r="H152" s="44" t="s">
        <v>112</v>
      </c>
    </row>
    <row r="153" spans="1:8" s="49" customFormat="1" ht="27.75" customHeight="1" x14ac:dyDescent="0.25">
      <c r="A153" s="47">
        <v>595</v>
      </c>
      <c r="B153" s="53" t="s">
        <v>183</v>
      </c>
      <c r="C153" s="53"/>
      <c r="D153" s="53"/>
      <c r="E153" s="23" t="s">
        <v>182</v>
      </c>
      <c r="F153" s="44"/>
      <c r="G153" s="44">
        <f>'[1]Total BS+Secrete mii lei'!G159+[1]AG!G163</f>
        <v>8152896.8300000001</v>
      </c>
      <c r="H153" s="44">
        <f>'[1]Total BS+Secrete mii lei'!H159+[1]AG!H163</f>
        <v>0</v>
      </c>
    </row>
    <row r="154" spans="1:8" s="49" customFormat="1" ht="36" customHeight="1" x14ac:dyDescent="0.25">
      <c r="A154" s="43"/>
      <c r="B154" s="50" t="s">
        <v>181</v>
      </c>
      <c r="C154" s="50"/>
      <c r="D154" s="50"/>
      <c r="E154" s="23" t="s">
        <v>180</v>
      </c>
      <c r="F154" s="46">
        <v>0</v>
      </c>
      <c r="G154" s="35">
        <f>G153</f>
        <v>8152896.8300000001</v>
      </c>
      <c r="H154" s="46">
        <f>H153</f>
        <v>0</v>
      </c>
    </row>
    <row r="155" spans="1:8" s="49" customFormat="1" ht="48" customHeight="1" x14ac:dyDescent="0.25">
      <c r="A155" s="43"/>
      <c r="B155" s="52" t="s">
        <v>179</v>
      </c>
      <c r="C155" s="52"/>
      <c r="D155" s="52"/>
      <c r="E155" s="23" t="s">
        <v>178</v>
      </c>
      <c r="F155" s="46">
        <f>F124+F130+F137+F142+F146+F151+F154</f>
        <v>1275838.6000000001</v>
      </c>
      <c r="G155" s="46">
        <f>G124+G130+G137+G142+G146+G151+G154</f>
        <v>13486343.48</v>
      </c>
      <c r="H155" s="46">
        <f>H124+H130+H137+H142+H146+H151+H154</f>
        <v>1568806.0000000002</v>
      </c>
    </row>
    <row r="156" spans="1:8" s="49" customFormat="1" ht="39.75" customHeight="1" x14ac:dyDescent="0.25">
      <c r="A156" s="47" t="s">
        <v>177</v>
      </c>
      <c r="B156" s="26" t="s">
        <v>176</v>
      </c>
      <c r="C156" s="26"/>
      <c r="D156" s="26"/>
      <c r="E156" s="23" t="s">
        <v>175</v>
      </c>
      <c r="F156" s="25" t="s">
        <v>112</v>
      </c>
      <c r="G156" s="25" t="s">
        <v>112</v>
      </c>
      <c r="H156" s="25" t="s">
        <v>112</v>
      </c>
    </row>
    <row r="157" spans="1:8" s="49" customFormat="1" ht="49.5" customHeight="1" x14ac:dyDescent="0.25">
      <c r="A157" s="47" t="s">
        <v>174</v>
      </c>
      <c r="B157" s="26" t="s">
        <v>173</v>
      </c>
      <c r="C157" s="26"/>
      <c r="D157" s="26"/>
      <c r="E157" s="23" t="s">
        <v>172</v>
      </c>
      <c r="F157" s="25" t="s">
        <v>112</v>
      </c>
      <c r="G157" s="25" t="s">
        <v>112</v>
      </c>
      <c r="H157" s="25" t="s">
        <v>112</v>
      </c>
    </row>
    <row r="158" spans="1:8" s="49" customFormat="1" ht="32.25" customHeight="1" x14ac:dyDescent="0.25">
      <c r="A158" s="43" t="s">
        <v>171</v>
      </c>
      <c r="B158" s="51" t="s">
        <v>170</v>
      </c>
      <c r="C158" s="51"/>
      <c r="D158" s="51"/>
      <c r="E158" s="23" t="s">
        <v>169</v>
      </c>
      <c r="F158" s="46"/>
      <c r="G158" s="44"/>
      <c r="H158" s="46"/>
    </row>
    <row r="159" spans="1:8" s="49" customFormat="1" ht="27.75" customHeight="1" x14ac:dyDescent="0.25">
      <c r="A159" s="43" t="s">
        <v>168</v>
      </c>
      <c r="B159" s="51" t="s">
        <v>167</v>
      </c>
      <c r="C159" s="51"/>
      <c r="D159" s="51"/>
      <c r="E159" s="23" t="s">
        <v>166</v>
      </c>
      <c r="F159" s="46"/>
      <c r="G159" s="44"/>
      <c r="H159" s="46"/>
    </row>
    <row r="160" spans="1:8" s="49" customFormat="1" ht="36" customHeight="1" x14ac:dyDescent="0.25">
      <c r="A160" s="43" t="s">
        <v>165</v>
      </c>
      <c r="B160" s="51" t="s">
        <v>164</v>
      </c>
      <c r="C160" s="51"/>
      <c r="D160" s="51"/>
      <c r="E160" s="23" t="s">
        <v>163</v>
      </c>
      <c r="F160" s="46"/>
      <c r="G160" s="44"/>
      <c r="H160" s="46"/>
    </row>
    <row r="161" spans="1:8" s="49" customFormat="1" ht="36.75" customHeight="1" x14ac:dyDescent="0.25">
      <c r="A161" s="43">
        <v>614</v>
      </c>
      <c r="B161" s="51" t="s">
        <v>162</v>
      </c>
      <c r="C161" s="51"/>
      <c r="D161" s="51"/>
      <c r="E161" s="23" t="s">
        <v>161</v>
      </c>
      <c r="F161" s="46"/>
      <c r="G161" s="44"/>
      <c r="H161" s="46"/>
    </row>
    <row r="162" spans="1:8" s="49" customFormat="1" ht="34.5" customHeight="1" x14ac:dyDescent="0.25">
      <c r="A162" s="43">
        <v>615</v>
      </c>
      <c r="B162" s="51" t="s">
        <v>160</v>
      </c>
      <c r="C162" s="51"/>
      <c r="D162" s="51"/>
      <c r="E162" s="23" t="s">
        <v>159</v>
      </c>
      <c r="F162" s="46"/>
      <c r="G162" s="44"/>
      <c r="H162" s="46"/>
    </row>
    <row r="163" spans="1:8" s="49" customFormat="1" ht="34.5" customHeight="1" x14ac:dyDescent="0.25">
      <c r="A163" s="43">
        <v>616</v>
      </c>
      <c r="B163" s="51" t="s">
        <v>158</v>
      </c>
      <c r="C163" s="51"/>
      <c r="D163" s="51"/>
      <c r="E163" s="23" t="s">
        <v>157</v>
      </c>
      <c r="F163" s="44"/>
      <c r="G163" s="44"/>
      <c r="H163" s="44"/>
    </row>
    <row r="164" spans="1:8" s="49" customFormat="1" ht="26.25" customHeight="1" x14ac:dyDescent="0.25">
      <c r="A164" s="43">
        <v>619</v>
      </c>
      <c r="B164" s="51" t="s">
        <v>156</v>
      </c>
      <c r="C164" s="51"/>
      <c r="D164" s="51"/>
      <c r="E164" s="23" t="s">
        <v>155</v>
      </c>
      <c r="F164" s="46"/>
      <c r="G164" s="44"/>
      <c r="H164" s="46"/>
    </row>
    <row r="165" spans="1:8" s="49" customFormat="1" ht="71.25" customHeight="1" x14ac:dyDescent="0.25">
      <c r="A165" s="43"/>
      <c r="B165" s="50" t="s">
        <v>154</v>
      </c>
      <c r="C165" s="50"/>
      <c r="D165" s="50"/>
      <c r="E165" s="23" t="s">
        <v>153</v>
      </c>
      <c r="F165" s="46">
        <v>0</v>
      </c>
      <c r="G165" s="46">
        <f>SUM(G162:G164)</f>
        <v>0</v>
      </c>
      <c r="H165" s="46">
        <f>SUM(H162:H164)</f>
        <v>0</v>
      </c>
    </row>
    <row r="166" spans="1:8" s="49" customFormat="1" ht="60.75" customHeight="1" x14ac:dyDescent="0.25">
      <c r="A166" s="47">
        <v>62</v>
      </c>
      <c r="B166" s="26" t="s">
        <v>152</v>
      </c>
      <c r="C166" s="26"/>
      <c r="D166" s="26"/>
      <c r="E166" s="23" t="s">
        <v>151</v>
      </c>
      <c r="F166" s="46"/>
      <c r="G166" s="44"/>
      <c r="H166" s="46"/>
    </row>
    <row r="167" spans="1:8" s="49" customFormat="1" ht="61.5" customHeight="1" x14ac:dyDescent="0.25">
      <c r="A167" s="47" t="s">
        <v>150</v>
      </c>
      <c r="B167" s="26" t="s">
        <v>149</v>
      </c>
      <c r="C167" s="26"/>
      <c r="D167" s="26"/>
      <c r="E167" s="23" t="s">
        <v>148</v>
      </c>
      <c r="F167" s="46"/>
      <c r="G167" s="44"/>
      <c r="H167" s="46"/>
    </row>
    <row r="168" spans="1:8" ht="48.75" customHeight="1" x14ac:dyDescent="0.25">
      <c r="A168" s="47"/>
      <c r="B168" s="26" t="s">
        <v>147</v>
      </c>
      <c r="C168" s="26"/>
      <c r="D168" s="26"/>
      <c r="E168" s="23" t="s">
        <v>146</v>
      </c>
      <c r="F168" s="44"/>
      <c r="G168" s="44"/>
      <c r="H168" s="44"/>
    </row>
    <row r="169" spans="1:8" ht="27.75" customHeight="1" x14ac:dyDescent="0.25">
      <c r="A169" s="47">
        <v>7</v>
      </c>
      <c r="B169" s="26" t="s">
        <v>145</v>
      </c>
      <c r="C169" s="26"/>
      <c r="D169" s="26"/>
      <c r="E169" s="23" t="s">
        <v>144</v>
      </c>
      <c r="F169" s="25" t="s">
        <v>112</v>
      </c>
      <c r="G169" s="25" t="s">
        <v>112</v>
      </c>
      <c r="H169" s="25" t="s">
        <v>112</v>
      </c>
    </row>
    <row r="170" spans="1:8" ht="35.25" customHeight="1" x14ac:dyDescent="0.25">
      <c r="A170" s="47">
        <v>71</v>
      </c>
      <c r="B170" s="26" t="s">
        <v>143</v>
      </c>
      <c r="C170" s="26"/>
      <c r="D170" s="26"/>
      <c r="E170" s="23" t="s">
        <v>142</v>
      </c>
      <c r="F170" s="25" t="s">
        <v>112</v>
      </c>
      <c r="G170" s="25" t="s">
        <v>112</v>
      </c>
      <c r="H170" s="25" t="s">
        <v>112</v>
      </c>
    </row>
    <row r="171" spans="1:8" ht="27.75" customHeight="1" x14ac:dyDescent="0.25">
      <c r="A171" s="43">
        <v>711</v>
      </c>
      <c r="B171" s="45" t="s">
        <v>141</v>
      </c>
      <c r="C171" s="45"/>
      <c r="D171" s="45"/>
      <c r="E171" s="23" t="s">
        <v>140</v>
      </c>
      <c r="F171" s="48">
        <f>'[1]Total BS+Secrete mii lei'!F177+[1]AG!F181</f>
        <v>0</v>
      </c>
      <c r="G171" s="48">
        <f>'[1]Total BS+Secrete mii lei'!G177+[1]AG!G181</f>
        <v>-2589374.0299999998</v>
      </c>
      <c r="H171" s="48">
        <f>'[1]Total BS+Secrete mii lei'!H177+[1]AG!H181</f>
        <v>0</v>
      </c>
    </row>
    <row r="172" spans="1:8" ht="33.75" customHeight="1" x14ac:dyDescent="0.25">
      <c r="A172" s="43">
        <v>712</v>
      </c>
      <c r="B172" s="45" t="s">
        <v>139</v>
      </c>
      <c r="C172" s="45"/>
      <c r="D172" s="45"/>
      <c r="E172" s="23" t="s">
        <v>138</v>
      </c>
      <c r="F172" s="48">
        <f>'[1]Total BS+Secrete mii lei'!F178+[1]AG!F182</f>
        <v>2557360.13</v>
      </c>
      <c r="G172" s="48">
        <f>'[1]Total BS+Secrete mii lei'!G178+[1]AG!G182</f>
        <v>2557360.13</v>
      </c>
      <c r="H172" s="48">
        <f>'[1]Total BS+Secrete mii lei'!H178+[1]AG!H182</f>
        <v>7743679.7300000004</v>
      </c>
    </row>
    <row r="173" spans="1:8" ht="27.75" customHeight="1" x14ac:dyDescent="0.25">
      <c r="A173" s="43">
        <v>713</v>
      </c>
      <c r="B173" s="45" t="s">
        <v>137</v>
      </c>
      <c r="C173" s="45"/>
      <c r="D173" s="45"/>
      <c r="E173" s="23" t="s">
        <v>136</v>
      </c>
      <c r="F173" s="48">
        <f>'[1]Total BS+Secrete mii lei'!F179+[1]AG!F183</f>
        <v>0</v>
      </c>
      <c r="G173" s="48">
        <f>'[1]Total BS+Secrete mii lei'!G179+[1]AG!G183</f>
        <v>220745.09</v>
      </c>
      <c r="H173" s="48">
        <f>'[1]Total BS+Secrete mii lei'!H179+[1]AG!H183</f>
        <v>0</v>
      </c>
    </row>
    <row r="174" spans="1:8" ht="35.25" customHeight="1" x14ac:dyDescent="0.25">
      <c r="A174" s="43">
        <v>714</v>
      </c>
      <c r="B174" s="45" t="s">
        <v>135</v>
      </c>
      <c r="C174" s="45"/>
      <c r="D174" s="45"/>
      <c r="E174" s="23" t="s">
        <v>134</v>
      </c>
      <c r="F174" s="48">
        <f>'[1]Total BS+Secrete mii lei'!F180+[1]AG!F184</f>
        <v>0</v>
      </c>
      <c r="G174" s="48">
        <f>'[1]Total BS+Secrete mii lei'!G180+[1]AG!G184</f>
        <v>0</v>
      </c>
      <c r="H174" s="48">
        <f>'[1]Total BS+Secrete mii lei'!H180+[1]AG!H184</f>
        <v>0</v>
      </c>
    </row>
    <row r="175" spans="1:8" ht="36.75" customHeight="1" x14ac:dyDescent="0.25">
      <c r="A175" s="43">
        <v>715</v>
      </c>
      <c r="B175" s="45" t="s">
        <v>133</v>
      </c>
      <c r="C175" s="45"/>
      <c r="D175" s="45"/>
      <c r="E175" s="23" t="s">
        <v>132</v>
      </c>
      <c r="F175" s="48">
        <f>'[1]Total BS+Secrete mii lei'!F181+[1]AG!F185</f>
        <v>0</v>
      </c>
      <c r="G175" s="48">
        <f>'[1]Total BS+Secrete mii lei'!G181+[1]AG!G185</f>
        <v>0</v>
      </c>
      <c r="H175" s="48">
        <f>'[1]Total BS+Secrete mii lei'!H181+[1]AG!H185</f>
        <v>0</v>
      </c>
    </row>
    <row r="176" spans="1:8" ht="55.5" customHeight="1" x14ac:dyDescent="0.25">
      <c r="A176" s="43"/>
      <c r="B176" s="26" t="s">
        <v>131</v>
      </c>
      <c r="C176" s="26"/>
      <c r="D176" s="26"/>
      <c r="E176" s="23" t="s">
        <v>130</v>
      </c>
      <c r="F176" s="35">
        <f>F172</f>
        <v>2557360.13</v>
      </c>
      <c r="G176" s="35">
        <f>G171+G172+G173+G174+G175</f>
        <v>188731.19000000009</v>
      </c>
      <c r="H176" s="35">
        <f>H171+H172+H173+H174+H175</f>
        <v>7743679.7300000004</v>
      </c>
    </row>
    <row r="177" spans="1:8" ht="41.25" customHeight="1" x14ac:dyDescent="0.25">
      <c r="A177" s="47">
        <v>72</v>
      </c>
      <c r="B177" s="26" t="s">
        <v>129</v>
      </c>
      <c r="C177" s="26"/>
      <c r="D177" s="26"/>
      <c r="E177" s="23" t="s">
        <v>128</v>
      </c>
      <c r="F177" s="25" t="s">
        <v>112</v>
      </c>
      <c r="G177" s="25" t="s">
        <v>112</v>
      </c>
      <c r="H177" s="25" t="s">
        <v>112</v>
      </c>
    </row>
    <row r="178" spans="1:8" ht="38.25" customHeight="1" x14ac:dyDescent="0.25">
      <c r="A178" s="43">
        <v>721</v>
      </c>
      <c r="B178" s="45" t="s">
        <v>127</v>
      </c>
      <c r="C178" s="45"/>
      <c r="D178" s="45"/>
      <c r="E178" s="23" t="s">
        <v>126</v>
      </c>
      <c r="F178" s="46"/>
      <c r="G178" s="44">
        <f>'[1]Total BS+Secrete mii lei'!G184+[1]AG!G188</f>
        <v>-596539.30000000005</v>
      </c>
      <c r="H178" s="44">
        <f>'[1]Total BS+Secrete mii lei'!H184+[1]AG!H188</f>
        <v>0</v>
      </c>
    </row>
    <row r="179" spans="1:8" ht="37.5" customHeight="1" x14ac:dyDescent="0.25">
      <c r="A179" s="43">
        <v>722</v>
      </c>
      <c r="B179" s="45" t="s">
        <v>125</v>
      </c>
      <c r="C179" s="45"/>
      <c r="D179" s="45"/>
      <c r="E179" s="23" t="s">
        <v>124</v>
      </c>
      <c r="F179" s="44">
        <f>'[1]Total BS+Secrete mii lei'!F185+[1]AG!F189</f>
        <v>38077958.299999997</v>
      </c>
      <c r="G179" s="44">
        <f>'[1]Total BS+Secrete mii lei'!G185+[1]AG!G189</f>
        <v>38077958.299999997</v>
      </c>
      <c r="H179" s="44">
        <f>'[1]Total BS+Secrete mii lei'!H185+[1]AG!H189</f>
        <v>39939952.5</v>
      </c>
    </row>
    <row r="180" spans="1:8" ht="36" customHeight="1" x14ac:dyDescent="0.25">
      <c r="A180" s="43">
        <v>723</v>
      </c>
      <c r="B180" s="45" t="s">
        <v>123</v>
      </c>
      <c r="C180" s="45"/>
      <c r="D180" s="45"/>
      <c r="E180" s="23" t="s">
        <v>122</v>
      </c>
      <c r="F180" s="44">
        <f>'[1]Total BS+Secrete mii lei'!F186+[1]AG!F190</f>
        <v>0</v>
      </c>
      <c r="G180" s="44">
        <f>'[1]Total BS+Secrete mii lei'!G186+[1]AG!G190</f>
        <v>131052</v>
      </c>
      <c r="H180" s="44">
        <f>'[1]Total BS+Secrete mii lei'!H186+[1]AG!H190</f>
        <v>0</v>
      </c>
    </row>
    <row r="181" spans="1:8" ht="43.5" customHeight="1" x14ac:dyDescent="0.25">
      <c r="A181" s="43"/>
      <c r="B181" s="26" t="s">
        <v>121</v>
      </c>
      <c r="C181" s="26"/>
      <c r="D181" s="26"/>
      <c r="E181" s="23" t="s">
        <v>120</v>
      </c>
      <c r="F181" s="35">
        <f>SUM(F178:F180)</f>
        <v>38077958.299999997</v>
      </c>
      <c r="G181" s="35">
        <f>SUM(G178:G180)</f>
        <v>37612471</v>
      </c>
      <c r="H181" s="35">
        <f>SUM(H178:H180)</f>
        <v>39939952.5</v>
      </c>
    </row>
    <row r="182" spans="1:8" ht="38.25" customHeight="1" x14ac:dyDescent="0.25">
      <c r="A182" s="43"/>
      <c r="B182" s="42" t="s">
        <v>119</v>
      </c>
      <c r="C182" s="41"/>
      <c r="D182" s="40"/>
      <c r="E182" s="23" t="s">
        <v>118</v>
      </c>
      <c r="F182" s="35">
        <f>F176+F181</f>
        <v>40635318.43</v>
      </c>
      <c r="G182" s="35">
        <f>G176+G181</f>
        <v>37801202.189999998</v>
      </c>
      <c r="H182" s="35">
        <f>H176+H181</f>
        <v>47683632.230000004</v>
      </c>
    </row>
    <row r="183" spans="1:8" ht="27.75" customHeight="1" x14ac:dyDescent="0.25">
      <c r="A183" s="39"/>
      <c r="B183" s="38" t="s">
        <v>117</v>
      </c>
      <c r="C183" s="37"/>
      <c r="D183" s="36"/>
      <c r="E183" s="23" t="s">
        <v>116</v>
      </c>
      <c r="F183" s="35">
        <f>F155+F168+F182</f>
        <v>41911157.030000001</v>
      </c>
      <c r="G183" s="35">
        <f>G155+G168+G182</f>
        <v>51287545.670000002</v>
      </c>
      <c r="H183" s="35">
        <f>H124+H130+H137+H142+H146+H151+H154+H165+H176+H181</f>
        <v>49252438.230000004</v>
      </c>
    </row>
    <row r="184" spans="1:8" ht="27.75" customHeight="1" x14ac:dyDescent="0.25">
      <c r="A184" s="34" t="s">
        <v>115</v>
      </c>
      <c r="B184" s="34"/>
      <c r="C184" s="34"/>
      <c r="D184" s="34"/>
      <c r="E184" s="29"/>
      <c r="F184" s="32"/>
      <c r="G184" s="33"/>
      <c r="H184" s="32"/>
    </row>
    <row r="185" spans="1:8" ht="15" customHeight="1" x14ac:dyDescent="0.25">
      <c r="A185" s="31"/>
      <c r="B185" s="30"/>
      <c r="C185" s="30"/>
      <c r="D185" s="30"/>
      <c r="E185" s="29"/>
      <c r="F185" s="28"/>
      <c r="G185" s="28"/>
      <c r="H185" s="28"/>
    </row>
    <row r="186" spans="1:8" ht="21.75" customHeight="1" x14ac:dyDescent="0.25">
      <c r="A186" s="27">
        <v>8</v>
      </c>
      <c r="B186" s="26" t="s">
        <v>114</v>
      </c>
      <c r="C186" s="26"/>
      <c r="D186" s="26"/>
      <c r="E186" s="23" t="s">
        <v>113</v>
      </c>
      <c r="F186" s="25" t="s">
        <v>112</v>
      </c>
      <c r="G186" s="25" t="s">
        <v>112</v>
      </c>
      <c r="H186" s="25" t="s">
        <v>112</v>
      </c>
    </row>
    <row r="187" spans="1:8" ht="27.75" customHeight="1" x14ac:dyDescent="0.25">
      <c r="A187" s="17">
        <v>811110</v>
      </c>
      <c r="B187" s="24" t="s">
        <v>111</v>
      </c>
      <c r="C187" s="24"/>
      <c r="D187" s="24"/>
      <c r="E187" s="23" t="s">
        <v>110</v>
      </c>
      <c r="F187" s="22">
        <f>'[1]Total BS+Secrete mii lei'!F193+[1]AG!F197</f>
        <v>0</v>
      </c>
      <c r="G187" s="22">
        <f>'[1]Total BS+Secrete mii lei'!G193+[1]AG!G197</f>
        <v>0</v>
      </c>
      <c r="H187" s="22">
        <f>'[1]Total BS+Secrete mii lei'!H193+[1]AG!H197</f>
        <v>0</v>
      </c>
    </row>
    <row r="188" spans="1:8" ht="27.75" customHeight="1" x14ac:dyDescent="0.25">
      <c r="A188" s="17">
        <v>811120</v>
      </c>
      <c r="B188" s="24" t="s">
        <v>109</v>
      </c>
      <c r="C188" s="24"/>
      <c r="D188" s="24"/>
      <c r="E188" s="23" t="s">
        <v>108</v>
      </c>
      <c r="F188" s="22">
        <f>'[1]Total BS+Secrete mii lei'!F194+[1]AG!F198</f>
        <v>0</v>
      </c>
      <c r="G188" s="22">
        <f>'[1]Total BS+Secrete mii lei'!G194+[1]AG!G198</f>
        <v>0</v>
      </c>
      <c r="H188" s="22">
        <f>'[1]Total BS+Secrete mii lei'!H194+[1]AG!H198</f>
        <v>0</v>
      </c>
    </row>
    <row r="189" spans="1:8" ht="27.75" customHeight="1" x14ac:dyDescent="0.25">
      <c r="A189" s="17">
        <v>811130</v>
      </c>
      <c r="B189" s="24" t="s">
        <v>107</v>
      </c>
      <c r="C189" s="24"/>
      <c r="D189" s="24"/>
      <c r="E189" s="23" t="s">
        <v>106</v>
      </c>
      <c r="F189" s="22">
        <f>'[1]Total BS+Secrete mii lei'!F195+[1]AG!F199</f>
        <v>98225</v>
      </c>
      <c r="G189" s="22">
        <f>'[1]Total BS+Secrete mii lei'!G195+[1]AG!G199</f>
        <v>98225</v>
      </c>
      <c r="H189" s="22">
        <f>'[1]Total BS+Secrete mii lei'!H195+[1]AG!H199</f>
        <v>98225</v>
      </c>
    </row>
    <row r="190" spans="1:8" ht="27.75" customHeight="1" x14ac:dyDescent="0.25">
      <c r="A190" s="17">
        <v>811140</v>
      </c>
      <c r="B190" s="24" t="s">
        <v>105</v>
      </c>
      <c r="C190" s="24"/>
      <c r="D190" s="24"/>
      <c r="E190" s="23" t="s">
        <v>104</v>
      </c>
      <c r="F190" s="22">
        <f>'[1]Total BS+Secrete mii lei'!F196+[1]AG!F200</f>
        <v>11917850</v>
      </c>
      <c r="G190" s="22">
        <f>'[1]Total BS+Secrete mii lei'!G196+[1]AG!G200</f>
        <v>11806350</v>
      </c>
      <c r="H190" s="22">
        <f>'[1]Total BS+Secrete mii lei'!H196+[1]AG!H200</f>
        <v>11806350</v>
      </c>
    </row>
    <row r="191" spans="1:8" ht="27.75" customHeight="1" x14ac:dyDescent="0.25">
      <c r="A191" s="17">
        <v>811210</v>
      </c>
      <c r="B191" s="24" t="s">
        <v>103</v>
      </c>
      <c r="C191" s="24"/>
      <c r="D191" s="24"/>
      <c r="E191" s="23" t="s">
        <v>102</v>
      </c>
      <c r="F191" s="22">
        <f>'[1]Total BS+Secrete mii lei'!F197+[1]AG!F201</f>
        <v>2586.1999999999998</v>
      </c>
      <c r="G191" s="22">
        <f>'[1]Total BS+Secrete mii lei'!G197+[1]AG!G201</f>
        <v>2586.1999999999998</v>
      </c>
      <c r="H191" s="22">
        <f>'[1]Total BS+Secrete mii lei'!H197+[1]AG!H201</f>
        <v>2586.1999999999998</v>
      </c>
    </row>
    <row r="192" spans="1:8" ht="27.75" customHeight="1" x14ac:dyDescent="0.25">
      <c r="A192" s="17">
        <v>811220</v>
      </c>
      <c r="B192" s="24" t="s">
        <v>101</v>
      </c>
      <c r="C192" s="24"/>
      <c r="D192" s="24"/>
      <c r="E192" s="23" t="s">
        <v>100</v>
      </c>
      <c r="F192" s="22">
        <f>'[1]Total BS+Secrete mii lei'!F198+[1]AG!F202</f>
        <v>456494</v>
      </c>
      <c r="G192" s="22">
        <f>'[1]Total BS+Secrete mii lei'!G198+[1]AG!G202</f>
        <v>451264</v>
      </c>
      <c r="H192" s="22">
        <f>'[1]Total BS+Secrete mii lei'!H198+[1]AG!H202</f>
        <v>451264</v>
      </c>
    </row>
    <row r="193" spans="1:8" ht="27.75" customHeight="1" x14ac:dyDescent="0.25">
      <c r="A193" s="17">
        <v>811310</v>
      </c>
      <c r="B193" s="24" t="s">
        <v>99</v>
      </c>
      <c r="C193" s="24"/>
      <c r="D193" s="24"/>
      <c r="E193" s="23" t="s">
        <v>98</v>
      </c>
      <c r="F193" s="22">
        <f>'[1]Total BS+Secrete mii lei'!F199+[1]AG!F203</f>
        <v>694594.3</v>
      </c>
      <c r="G193" s="22">
        <f>'[1]Total BS+Secrete mii lei'!G199+[1]AG!G203</f>
        <v>615125.50300000003</v>
      </c>
      <c r="H193" s="22">
        <f>'[1]Total BS+Secrete mii lei'!H199+[1]AG!H203</f>
        <v>615125.5</v>
      </c>
    </row>
    <row r="194" spans="1:8" ht="27.75" customHeight="1" x14ac:dyDescent="0.25">
      <c r="A194" s="17">
        <v>811320</v>
      </c>
      <c r="B194" s="24" t="s">
        <v>97</v>
      </c>
      <c r="C194" s="24"/>
      <c r="D194" s="24"/>
      <c r="E194" s="23" t="s">
        <v>96</v>
      </c>
      <c r="F194" s="22">
        <f>'[1]Total BS+Secrete mii lei'!F200+[1]AG!F204</f>
        <v>2400224.6999999997</v>
      </c>
      <c r="G194" s="22">
        <f>'[1]Total BS+Secrete mii lei'!G200+[1]AG!G204</f>
        <v>2346790.1</v>
      </c>
      <c r="H194" s="22">
        <f>'[1]Total BS+Secrete mii lei'!H200+[1]AG!H204</f>
        <v>2346790.1</v>
      </c>
    </row>
    <row r="195" spans="1:8" ht="39" customHeight="1" x14ac:dyDescent="0.25">
      <c r="A195" s="17">
        <v>811330</v>
      </c>
      <c r="B195" s="24" t="s">
        <v>95</v>
      </c>
      <c r="C195" s="24"/>
      <c r="D195" s="24"/>
      <c r="E195" s="23" t="s">
        <v>94</v>
      </c>
      <c r="F195" s="22">
        <f>'[1]Total BS+Secrete mii lei'!F201+[1]AG!F205</f>
        <v>2513797.9000000004</v>
      </c>
      <c r="G195" s="22">
        <f>'[1]Total BS+Secrete mii lei'!G201+[1]AG!G205</f>
        <v>4215059.9000000004</v>
      </c>
      <c r="H195" s="22">
        <f>'[1]Total BS+Secrete mii lei'!H201+[1]AG!H205</f>
        <v>4215059.9000000004</v>
      </c>
    </row>
    <row r="196" spans="1:8" ht="45.75" customHeight="1" x14ac:dyDescent="0.25">
      <c r="A196" s="17">
        <v>811410</v>
      </c>
      <c r="B196" s="24" t="s">
        <v>93</v>
      </c>
      <c r="C196" s="24"/>
      <c r="D196" s="24"/>
      <c r="E196" s="23" t="s">
        <v>92</v>
      </c>
      <c r="F196" s="22">
        <f>'[1]Total BS+Secrete mii lei'!F202+[1]AG!F206</f>
        <v>20131.099999999999</v>
      </c>
      <c r="G196" s="22">
        <f>'[1]Total BS+Secrete mii lei'!G202+[1]AG!G206</f>
        <v>19354.7</v>
      </c>
      <c r="H196" s="22">
        <f>'[1]Total BS+Secrete mii lei'!H202+[1]AG!H206</f>
        <v>19354.7</v>
      </c>
    </row>
    <row r="197" spans="1:8" ht="27.75" customHeight="1" x14ac:dyDescent="0.25">
      <c r="A197" s="17">
        <v>811420</v>
      </c>
      <c r="B197" s="24" t="s">
        <v>91</v>
      </c>
      <c r="C197" s="24"/>
      <c r="D197" s="24"/>
      <c r="E197" s="23" t="s">
        <v>90</v>
      </c>
      <c r="F197" s="22">
        <f>'[1]Total BS+Secrete mii lei'!F203+[1]AG!F207</f>
        <v>1459776.3</v>
      </c>
      <c r="G197" s="22">
        <f>'[1]Total BS+Secrete mii lei'!G203+[1]AG!G207</f>
        <v>2012648.9</v>
      </c>
      <c r="H197" s="22">
        <f>'[1]Total BS+Secrete mii lei'!H203+[1]AG!H207</f>
        <v>2012648.9</v>
      </c>
    </row>
    <row r="198" spans="1:8" ht="27.75" customHeight="1" x14ac:dyDescent="0.25">
      <c r="A198" s="17">
        <v>811430</v>
      </c>
      <c r="B198" s="24" t="s">
        <v>89</v>
      </c>
      <c r="C198" s="24"/>
      <c r="D198" s="24"/>
      <c r="E198" s="23" t="s">
        <v>88</v>
      </c>
      <c r="F198" s="22">
        <f>'[1]Total BS+Secrete mii lei'!F204+[1]AG!F208</f>
        <v>11270.1</v>
      </c>
      <c r="G198" s="22">
        <f>'[1]Total BS+Secrete mii lei'!G204+[1]AG!G208</f>
        <v>13426.2</v>
      </c>
      <c r="H198" s="22">
        <f>'[1]Total BS+Secrete mii lei'!H204+[1]AG!H208</f>
        <v>13426.2</v>
      </c>
    </row>
    <row r="199" spans="1:8" ht="52.5" customHeight="1" x14ac:dyDescent="0.25">
      <c r="A199" s="17">
        <v>811460</v>
      </c>
      <c r="B199" s="24" t="s">
        <v>87</v>
      </c>
      <c r="C199" s="24"/>
      <c r="D199" s="24"/>
      <c r="E199" s="23" t="s">
        <v>86</v>
      </c>
      <c r="F199" s="22">
        <f>'[1]Total BS+Secrete mii lei'!F205+[1]AG!F209</f>
        <v>302620.79999999999</v>
      </c>
      <c r="G199" s="22">
        <f>'[1]Total BS+Secrete mii lei'!G205+[1]AG!G209</f>
        <v>302620.79999999999</v>
      </c>
      <c r="H199" s="22">
        <f>'[1]Total BS+Secrete mii lei'!H205+[1]AG!H209</f>
        <v>302620.79999999999</v>
      </c>
    </row>
    <row r="200" spans="1:8" ht="39.75" customHeight="1" x14ac:dyDescent="0.25">
      <c r="A200" s="17">
        <v>812110</v>
      </c>
      <c r="B200" s="24" t="s">
        <v>85</v>
      </c>
      <c r="C200" s="24"/>
      <c r="D200" s="24"/>
      <c r="E200" s="23" t="s">
        <v>84</v>
      </c>
      <c r="F200" s="22">
        <f>'[1]Total BS+Secrete mii lei'!F206+[1]AG!F210</f>
        <v>14070462.699999999</v>
      </c>
      <c r="G200" s="22">
        <f>'[1]Total BS+Secrete mii lei'!G206+[1]AG!G210</f>
        <v>18051949.5</v>
      </c>
      <c r="H200" s="22">
        <f>'[1]Total BS+Secrete mii lei'!H206+[1]AG!H210</f>
        <v>18051949.5</v>
      </c>
    </row>
    <row r="201" spans="1:8" ht="38.25" customHeight="1" x14ac:dyDescent="0.25">
      <c r="A201" s="17">
        <v>812120</v>
      </c>
      <c r="B201" s="24" t="s">
        <v>83</v>
      </c>
      <c r="C201" s="24"/>
      <c r="D201" s="24"/>
      <c r="E201" s="23" t="s">
        <v>82</v>
      </c>
      <c r="F201" s="22">
        <f>'[1]Total BS+Secrete mii lei'!F207+[1]AG!F211</f>
        <v>2063392</v>
      </c>
      <c r="G201" s="22">
        <f>'[1]Total BS+Secrete mii lei'!G207+[1]AG!G211</f>
        <v>2063391.9</v>
      </c>
      <c r="H201" s="22">
        <f>'[1]Total BS+Secrete mii lei'!H207+[1]AG!H211</f>
        <v>2063391.9</v>
      </c>
    </row>
    <row r="202" spans="1:8" ht="38.25" customHeight="1" x14ac:dyDescent="0.25">
      <c r="A202" s="17">
        <v>812130</v>
      </c>
      <c r="B202" s="24" t="s">
        <v>81</v>
      </c>
      <c r="C202" s="24"/>
      <c r="D202" s="24"/>
      <c r="E202" s="23" t="s">
        <v>80</v>
      </c>
      <c r="F202" s="22">
        <f>'[1]Total BS+Secrete mii lei'!F208+[1]AG!F212</f>
        <v>12611200</v>
      </c>
      <c r="G202" s="22">
        <f>'[1]Total BS+Secrete mii lei'!G208+[1]AG!G212</f>
        <v>12351200</v>
      </c>
      <c r="H202" s="22">
        <f>'[1]Total BS+Secrete mii lei'!H208+[1]AG!H212</f>
        <v>12351200</v>
      </c>
    </row>
    <row r="203" spans="1:8" ht="40.5" customHeight="1" x14ac:dyDescent="0.25">
      <c r="A203" s="17">
        <v>812211</v>
      </c>
      <c r="B203" s="24" t="s">
        <v>79</v>
      </c>
      <c r="C203" s="24"/>
      <c r="D203" s="24"/>
      <c r="E203" s="23" t="s">
        <v>78</v>
      </c>
      <c r="F203" s="22">
        <f>'[1]Total BS+Secrete mii lei'!F209+[1]AG!F213</f>
        <v>0</v>
      </c>
      <c r="G203" s="22">
        <f>'[1]Total BS+Secrete mii lei'!G209+[1]AG!G213</f>
        <v>0</v>
      </c>
      <c r="H203" s="22">
        <f>'[1]Total BS+Secrete mii lei'!H209+[1]AG!H213</f>
        <v>0</v>
      </c>
    </row>
    <row r="204" spans="1:8" ht="34.5" customHeight="1" x14ac:dyDescent="0.25">
      <c r="A204" s="17">
        <v>812212</v>
      </c>
      <c r="B204" s="24" t="s">
        <v>77</v>
      </c>
      <c r="C204" s="24"/>
      <c r="D204" s="24"/>
      <c r="E204" s="23" t="s">
        <v>76</v>
      </c>
      <c r="F204" s="22">
        <f>'[1]Total BS+Secrete mii lei'!F210+[1]AG!F214</f>
        <v>0</v>
      </c>
      <c r="G204" s="22">
        <f>'[1]Total BS+Secrete mii lei'!G210+[1]AG!G214</f>
        <v>0</v>
      </c>
      <c r="H204" s="22">
        <f>'[1]Total BS+Secrete mii lei'!H210+[1]AG!H214</f>
        <v>0</v>
      </c>
    </row>
    <row r="205" spans="1:8" ht="36" customHeight="1" x14ac:dyDescent="0.25">
      <c r="A205" s="17">
        <v>812213</v>
      </c>
      <c r="B205" s="24" t="s">
        <v>75</v>
      </c>
      <c r="C205" s="24"/>
      <c r="D205" s="24"/>
      <c r="E205" s="23" t="s">
        <v>74</v>
      </c>
      <c r="F205" s="22">
        <f>'[1]Total BS+Secrete mii lei'!F211+[1]AG!F215</f>
        <v>0</v>
      </c>
      <c r="G205" s="22">
        <f>'[1]Total BS+Secrete mii lei'!G211+[1]AG!G215</f>
        <v>0</v>
      </c>
      <c r="H205" s="22">
        <f>'[1]Total BS+Secrete mii lei'!H211+[1]AG!H215</f>
        <v>0</v>
      </c>
    </row>
    <row r="206" spans="1:8" ht="33" customHeight="1" x14ac:dyDescent="0.25">
      <c r="A206" s="17">
        <v>812221</v>
      </c>
      <c r="B206" s="24" t="s">
        <v>73</v>
      </c>
      <c r="C206" s="24"/>
      <c r="D206" s="24"/>
      <c r="E206" s="23" t="s">
        <v>72</v>
      </c>
      <c r="F206" s="22">
        <f>'[1]Total BS+Secrete mii lei'!F212+[1]AG!F216</f>
        <v>3204094.3</v>
      </c>
      <c r="G206" s="22">
        <f>'[1]Total BS+Secrete mii lei'!G212+[1]AG!G216</f>
        <v>2093032.1</v>
      </c>
      <c r="H206" s="22">
        <f>'[1]Total BS+Secrete mii lei'!H212+[1]AG!H216</f>
        <v>2093032.1</v>
      </c>
    </row>
    <row r="207" spans="1:8" ht="36" customHeight="1" x14ac:dyDescent="0.25">
      <c r="A207" s="17">
        <v>812222</v>
      </c>
      <c r="B207" s="24" t="s">
        <v>71</v>
      </c>
      <c r="C207" s="24"/>
      <c r="D207" s="24"/>
      <c r="E207" s="23" t="s">
        <v>70</v>
      </c>
      <c r="F207" s="22">
        <f>'[1]Total BS+Secrete mii lei'!F213+[1]AG!F217</f>
        <v>35381015.5</v>
      </c>
      <c r="G207" s="22">
        <f>'[1]Total BS+Secrete mii lei'!G213+[1]AG!G217</f>
        <v>42378293.700000003</v>
      </c>
      <c r="H207" s="22">
        <f>'[1]Total BS+Secrete mii lei'!H213+[1]AG!H217</f>
        <v>42378293.700000003</v>
      </c>
    </row>
    <row r="208" spans="1:8" ht="27.75" customHeight="1" x14ac:dyDescent="0.25">
      <c r="A208" s="17">
        <v>812223</v>
      </c>
      <c r="B208" s="24" t="s">
        <v>69</v>
      </c>
      <c r="C208" s="24"/>
      <c r="D208" s="24"/>
      <c r="E208" s="23" t="s">
        <v>68</v>
      </c>
      <c r="F208" s="22">
        <f>'[1]Total BS+Secrete mii lei'!F214+[1]AG!F218</f>
        <v>0</v>
      </c>
      <c r="G208" s="22">
        <f>'[1]Total BS+Secrete mii lei'!G214+[1]AG!G218</f>
        <v>0</v>
      </c>
      <c r="H208" s="22">
        <f>'[1]Total BS+Secrete mii lei'!H214+[1]AG!H218</f>
        <v>0</v>
      </c>
    </row>
    <row r="209" spans="1:8" ht="27.75" customHeight="1" x14ac:dyDescent="0.25">
      <c r="A209" s="17">
        <v>812229</v>
      </c>
      <c r="B209" s="24" t="s">
        <v>67</v>
      </c>
      <c r="C209" s="24"/>
      <c r="D209" s="24"/>
      <c r="E209" s="23" t="s">
        <v>66</v>
      </c>
      <c r="F209" s="22">
        <f>'[1]Total BS+Secrete mii lei'!F215+[1]AG!F219</f>
        <v>0</v>
      </c>
      <c r="G209" s="22">
        <f>'[1]Total BS+Secrete mii lei'!G215+[1]AG!G219</f>
        <v>0</v>
      </c>
      <c r="H209" s="22">
        <f>'[1]Total BS+Secrete mii lei'!H215+[1]AG!H219</f>
        <v>0</v>
      </c>
    </row>
    <row r="210" spans="1:8" ht="27.75" customHeight="1" x14ac:dyDescent="0.25">
      <c r="A210" s="17">
        <v>812330</v>
      </c>
      <c r="B210" s="24" t="s">
        <v>65</v>
      </c>
      <c r="C210" s="24"/>
      <c r="D210" s="24"/>
      <c r="E210" s="23" t="s">
        <v>64</v>
      </c>
      <c r="F210" s="22">
        <f>'[1]Total BS+Secrete mii lei'!F216+[1]AG!F220</f>
        <v>15140.5</v>
      </c>
      <c r="G210" s="22">
        <f>'[1]Total BS+Secrete mii lei'!G216+[1]AG!G220</f>
        <v>12667.2</v>
      </c>
      <c r="H210" s="22">
        <f>'[1]Total BS+Secrete mii lei'!H216+[1]AG!H220</f>
        <v>12667.2</v>
      </c>
    </row>
    <row r="211" spans="1:8" ht="27.75" customHeight="1" x14ac:dyDescent="0.25">
      <c r="A211" s="17">
        <v>812410</v>
      </c>
      <c r="B211" s="24" t="s">
        <v>63</v>
      </c>
      <c r="C211" s="24"/>
      <c r="D211" s="24"/>
      <c r="E211" s="23" t="s">
        <v>62</v>
      </c>
      <c r="F211" s="22">
        <f>'[1]Total BS+Secrete mii lei'!F217+[1]AG!F221</f>
        <v>8.8000000000000007</v>
      </c>
      <c r="G211" s="22">
        <f>'[1]Total BS+Secrete mii lei'!G217+[1]AG!G221</f>
        <v>8.8000000000000007</v>
      </c>
      <c r="H211" s="22">
        <f>'[1]Total BS+Secrete mii lei'!H217+[1]AG!H221</f>
        <v>8.8000000000000007</v>
      </c>
    </row>
    <row r="212" spans="1:8" ht="27.75" customHeight="1" x14ac:dyDescent="0.25">
      <c r="A212" s="17">
        <v>812420</v>
      </c>
      <c r="B212" s="24" t="s">
        <v>61</v>
      </c>
      <c r="C212" s="24"/>
      <c r="D212" s="24"/>
      <c r="E212" s="23" t="s">
        <v>60</v>
      </c>
      <c r="F212" s="22">
        <f>'[1]Total BS+Secrete mii lei'!F218+[1]AG!F222</f>
        <v>124717.5</v>
      </c>
      <c r="G212" s="22">
        <f>'[1]Total BS+Secrete mii lei'!G218+[1]AG!G222</f>
        <v>129161.70000000001</v>
      </c>
      <c r="H212" s="22">
        <f>'[1]Total BS+Secrete mii lei'!H218+[1]AG!H222</f>
        <v>129161.70000000001</v>
      </c>
    </row>
    <row r="213" spans="1:8" ht="52.5" customHeight="1" x14ac:dyDescent="0.25">
      <c r="A213" s="17">
        <v>812430</v>
      </c>
      <c r="B213" s="24" t="s">
        <v>59</v>
      </c>
      <c r="C213" s="24"/>
      <c r="D213" s="24"/>
      <c r="E213" s="23" t="s">
        <v>58</v>
      </c>
      <c r="F213" s="22">
        <f>'[1]Total BS+Secrete mii lei'!F219+[1]AG!F223</f>
        <v>0</v>
      </c>
      <c r="G213" s="22">
        <f>'[1]Total BS+Secrete mii lei'!G219+[1]AG!G223</f>
        <v>0</v>
      </c>
      <c r="H213" s="22">
        <f>'[1]Total BS+Secrete mii lei'!H219+[1]AG!H223</f>
        <v>0</v>
      </c>
    </row>
    <row r="214" spans="1:8" ht="36.75" customHeight="1" x14ac:dyDescent="0.25">
      <c r="A214" s="17">
        <v>812440</v>
      </c>
      <c r="B214" s="24" t="s">
        <v>57</v>
      </c>
      <c r="C214" s="24"/>
      <c r="D214" s="24"/>
      <c r="E214" s="23" t="s">
        <v>56</v>
      </c>
      <c r="F214" s="22">
        <f>'[1]Total BS+Secrete mii lei'!F220+[1]AG!F224</f>
        <v>0</v>
      </c>
      <c r="G214" s="22">
        <f>'[1]Total BS+Secrete mii lei'!G220+[1]AG!G224</f>
        <v>0</v>
      </c>
      <c r="H214" s="22">
        <f>'[1]Total BS+Secrete mii lei'!H220+[1]AG!H224</f>
        <v>0</v>
      </c>
    </row>
    <row r="215" spans="1:8" ht="36" customHeight="1" x14ac:dyDescent="0.25">
      <c r="A215" s="17">
        <v>812450</v>
      </c>
      <c r="B215" s="24" t="s">
        <v>55</v>
      </c>
      <c r="C215" s="24"/>
      <c r="D215" s="24"/>
      <c r="E215" s="23" t="s">
        <v>54</v>
      </c>
      <c r="F215" s="22">
        <f>'[1]Total BS+Secrete mii lei'!F221+[1]AG!F225</f>
        <v>62006</v>
      </c>
      <c r="G215" s="22">
        <f>'[1]Total BS+Secrete mii lei'!G221+[1]AG!G225</f>
        <v>69007.600000000006</v>
      </c>
      <c r="H215" s="22">
        <f>'[1]Total BS+Secrete mii lei'!H221+[1]AG!H225</f>
        <v>69007.600000000006</v>
      </c>
    </row>
    <row r="216" spans="1:8" ht="51.75" customHeight="1" x14ac:dyDescent="0.25">
      <c r="A216" s="17">
        <v>812460</v>
      </c>
      <c r="B216" s="24" t="s">
        <v>53</v>
      </c>
      <c r="C216" s="24"/>
      <c r="D216" s="24"/>
      <c r="E216" s="23" t="s">
        <v>52</v>
      </c>
      <c r="F216" s="22">
        <f>'[1]Total BS+Secrete mii lei'!F222+[1]AG!F226</f>
        <v>5090384.0999999996</v>
      </c>
      <c r="G216" s="22">
        <f>'[1]Total BS+Secrete mii lei'!G222+[1]AG!G226</f>
        <v>5090384.0999999996</v>
      </c>
      <c r="H216" s="22">
        <f>'[1]Total BS+Secrete mii lei'!H222+[1]AG!H226</f>
        <v>5090384.0999999996</v>
      </c>
    </row>
    <row r="217" spans="1:8" ht="37.5" customHeight="1" x14ac:dyDescent="0.25">
      <c r="A217" s="17">
        <v>812490</v>
      </c>
      <c r="B217" s="24" t="s">
        <v>51</v>
      </c>
      <c r="C217" s="24"/>
      <c r="D217" s="24"/>
      <c r="E217" s="23" t="s">
        <v>50</v>
      </c>
      <c r="F217" s="22">
        <f>'[1]Total BS+Secrete mii lei'!F223+[1]AG!F227</f>
        <v>319549.7</v>
      </c>
      <c r="G217" s="22">
        <f>'[1]Total BS+Secrete mii lei'!G223+[1]AG!G227</f>
        <v>365204.9</v>
      </c>
      <c r="H217" s="22">
        <f>'[1]Total BS+Secrete mii lei'!H223+[1]AG!H227</f>
        <v>365204.9</v>
      </c>
    </row>
    <row r="218" spans="1:8" ht="27.75" customHeight="1" x14ac:dyDescent="0.25">
      <c r="A218" s="17">
        <v>821100</v>
      </c>
      <c r="B218" s="24" t="s">
        <v>49</v>
      </c>
      <c r="C218" s="24"/>
      <c r="D218" s="24"/>
      <c r="E218" s="23" t="s">
        <v>48</v>
      </c>
      <c r="F218" s="22">
        <f>'[1]Total BS+Secrete mii lei'!F224+[1]AG!F228</f>
        <v>0</v>
      </c>
      <c r="G218" s="22">
        <f>'[1]Total BS+Secrete mii lei'!G224+[1]AG!G228</f>
        <v>0</v>
      </c>
      <c r="H218" s="22">
        <f>'[1]Total BS+Secrete mii lei'!H224+[1]AG!H228</f>
        <v>0</v>
      </c>
    </row>
    <row r="219" spans="1:8" ht="34.5" customHeight="1" x14ac:dyDescent="0.25">
      <c r="A219" s="17">
        <v>821200</v>
      </c>
      <c r="B219" s="24" t="s">
        <v>47</v>
      </c>
      <c r="C219" s="24"/>
      <c r="D219" s="24"/>
      <c r="E219" s="23" t="s">
        <v>46</v>
      </c>
      <c r="F219" s="22">
        <f>'[1]Total BS+Secrete mii lei'!F225+[1]AG!F229</f>
        <v>0</v>
      </c>
      <c r="G219" s="22">
        <f>'[1]Total BS+Secrete mii lei'!G225+[1]AG!G229</f>
        <v>965.1</v>
      </c>
      <c r="H219" s="22">
        <f>'[1]Total BS+Secrete mii lei'!H225+[1]AG!H229</f>
        <v>965.1</v>
      </c>
    </row>
    <row r="220" spans="1:8" ht="37.5" customHeight="1" x14ac:dyDescent="0.25">
      <c r="A220" s="17">
        <v>821300</v>
      </c>
      <c r="B220" s="24" t="s">
        <v>45</v>
      </c>
      <c r="C220" s="24"/>
      <c r="D220" s="24"/>
      <c r="E220" s="23" t="s">
        <v>44</v>
      </c>
      <c r="F220" s="22">
        <f>'[1]Total BS+Secrete mii lei'!F226+[1]AG!F230</f>
        <v>0</v>
      </c>
      <c r="G220" s="22">
        <f>'[1]Total BS+Secrete mii lei'!G226+[1]AG!G230</f>
        <v>0</v>
      </c>
      <c r="H220" s="22">
        <f>'[1]Total BS+Secrete mii lei'!H226+[1]AG!H230</f>
        <v>0</v>
      </c>
    </row>
    <row r="221" spans="1:8" ht="27.75" customHeight="1" x14ac:dyDescent="0.25">
      <c r="A221" s="17">
        <v>821400</v>
      </c>
      <c r="B221" s="24" t="s">
        <v>43</v>
      </c>
      <c r="C221" s="24"/>
      <c r="D221" s="24"/>
      <c r="E221" s="23" t="s">
        <v>42</v>
      </c>
      <c r="F221" s="22">
        <f>'[1]Total BS+Secrete mii lei'!F227+[1]AG!F231</f>
        <v>81245.5</v>
      </c>
      <c r="G221" s="22">
        <f>'[1]Total BS+Secrete mii lei'!G227+[1]AG!G231</f>
        <v>55570.3</v>
      </c>
      <c r="H221" s="22">
        <f>'[1]Total BS+Secrete mii lei'!H227+[1]AG!H231</f>
        <v>55570.3</v>
      </c>
    </row>
    <row r="222" spans="1:8" ht="27.75" customHeight="1" x14ac:dyDescent="0.25">
      <c r="A222" s="17">
        <v>821500</v>
      </c>
      <c r="B222" s="24" t="s">
        <v>41</v>
      </c>
      <c r="C222" s="24"/>
      <c r="D222" s="24"/>
      <c r="E222" s="23" t="s">
        <v>40</v>
      </c>
      <c r="F222" s="22">
        <f>'[1]Total BS+Secrete mii lei'!F228+[1]AG!F232</f>
        <v>15531.4</v>
      </c>
      <c r="G222" s="22">
        <f>'[1]Total BS+Secrete mii lei'!G228+[1]AG!G232</f>
        <v>12770.7</v>
      </c>
      <c r="H222" s="22">
        <f>'[1]Total BS+Secrete mii lei'!H228+[1]AG!H232</f>
        <v>12770.7</v>
      </c>
    </row>
    <row r="223" spans="1:8" ht="27.75" customHeight="1" x14ac:dyDescent="0.25">
      <c r="A223" s="17">
        <v>822100</v>
      </c>
      <c r="B223" s="24" t="s">
        <v>39</v>
      </c>
      <c r="C223" s="24"/>
      <c r="D223" s="24"/>
      <c r="E223" s="23" t="s">
        <v>38</v>
      </c>
      <c r="F223" s="22">
        <f>'[1]Total BS+Secrete mii lei'!F229+[1]AG!F233</f>
        <v>250147.8</v>
      </c>
      <c r="G223" s="22">
        <f>'[1]Total BS+Secrete mii lei'!G229+[1]AG!G233</f>
        <v>265145.3</v>
      </c>
      <c r="H223" s="22">
        <f>'[1]Total BS+Secrete mii lei'!H229+[1]AG!H233</f>
        <v>265145.3</v>
      </c>
    </row>
    <row r="224" spans="1:8" ht="27.75" customHeight="1" x14ac:dyDescent="0.25">
      <c r="A224" s="17">
        <v>822210</v>
      </c>
      <c r="B224" s="24" t="s">
        <v>37</v>
      </c>
      <c r="C224" s="24"/>
      <c r="D224" s="24"/>
      <c r="E224" s="23" t="s">
        <v>36</v>
      </c>
      <c r="F224" s="22">
        <f>'[1]Total BS+Secrete mii lei'!F230+[1]AG!F234</f>
        <v>20197.099999999999</v>
      </c>
      <c r="G224" s="22">
        <f>'[1]Total BS+Secrete mii lei'!G230+[1]AG!G234</f>
        <v>41276.5</v>
      </c>
      <c r="H224" s="22">
        <f>'[1]Total BS+Secrete mii lei'!H230+[1]AG!H234</f>
        <v>41276.5</v>
      </c>
    </row>
    <row r="225" spans="1:8" ht="27.75" customHeight="1" x14ac:dyDescent="0.25">
      <c r="A225" s="17">
        <v>822220</v>
      </c>
      <c r="B225" s="24" t="s">
        <v>35</v>
      </c>
      <c r="C225" s="24"/>
      <c r="D225" s="24"/>
      <c r="E225" s="23" t="s">
        <v>34</v>
      </c>
      <c r="F225" s="22">
        <f>'[1]Total BS+Secrete mii lei'!F231+[1]AG!F235</f>
        <v>33.5</v>
      </c>
      <c r="G225" s="22">
        <f>'[1]Total BS+Secrete mii lei'!G231+[1]AG!G235</f>
        <v>33.5</v>
      </c>
      <c r="H225" s="22">
        <f>'[1]Total BS+Secrete mii lei'!H231+[1]AG!H235</f>
        <v>33.5</v>
      </c>
    </row>
    <row r="226" spans="1:8" ht="27.75" customHeight="1" x14ac:dyDescent="0.25">
      <c r="A226" s="17">
        <v>822230</v>
      </c>
      <c r="B226" s="24" t="s">
        <v>33</v>
      </c>
      <c r="C226" s="24"/>
      <c r="D226" s="24"/>
      <c r="E226" s="23" t="s">
        <v>32</v>
      </c>
      <c r="F226" s="22">
        <f>'[1]Total BS+Secrete mii lei'!F232+[1]AG!F236</f>
        <v>2</v>
      </c>
      <c r="G226" s="22">
        <f>'[1]Total BS+Secrete mii lei'!G232+[1]AG!G236</f>
        <v>9.9</v>
      </c>
      <c r="H226" s="22">
        <f>'[1]Total BS+Secrete mii lei'!H232+[1]AG!H236</f>
        <v>9.9</v>
      </c>
    </row>
    <row r="227" spans="1:8" ht="27.75" customHeight="1" x14ac:dyDescent="0.25">
      <c r="A227" s="17">
        <v>822300</v>
      </c>
      <c r="B227" s="24" t="s">
        <v>31</v>
      </c>
      <c r="C227" s="24"/>
      <c r="D227" s="24"/>
      <c r="E227" s="23" t="s">
        <v>30</v>
      </c>
      <c r="F227" s="22">
        <f>'[1]Total BS+Secrete mii lei'!F233+[1]AG!F237</f>
        <v>4692.2999999999993</v>
      </c>
      <c r="G227" s="22">
        <f>'[1]Total BS+Secrete mii lei'!G233+[1]AG!G237</f>
        <v>4906.9000000000005</v>
      </c>
      <c r="H227" s="22">
        <f>'[1]Total BS+Secrete mii lei'!H233+[1]AG!H237</f>
        <v>4906.9000000000005</v>
      </c>
    </row>
    <row r="228" spans="1:8" ht="27.75" customHeight="1" x14ac:dyDescent="0.25">
      <c r="A228" s="17">
        <v>822410</v>
      </c>
      <c r="B228" s="24" t="s">
        <v>29</v>
      </c>
      <c r="C228" s="24"/>
      <c r="D228" s="24"/>
      <c r="E228" s="23" t="s">
        <v>28</v>
      </c>
      <c r="F228" s="22">
        <f>'[1]Total BS+Secrete mii lei'!F234+[1]AG!F238</f>
        <v>488.1</v>
      </c>
      <c r="G228" s="22">
        <f>'[1]Total BS+Secrete mii lei'!G234+[1]AG!G238</f>
        <v>803</v>
      </c>
      <c r="H228" s="22">
        <f>'[1]Total BS+Secrete mii lei'!H234+[1]AG!H238</f>
        <v>803</v>
      </c>
    </row>
    <row r="229" spans="1:8" ht="27.75" customHeight="1" x14ac:dyDescent="0.25">
      <c r="A229" s="17">
        <v>822420</v>
      </c>
      <c r="B229" s="24" t="s">
        <v>27</v>
      </c>
      <c r="C229" s="24"/>
      <c r="D229" s="24"/>
      <c r="E229" s="23" t="s">
        <v>26</v>
      </c>
      <c r="F229" s="22">
        <f>'[1]Total BS+Secrete mii lei'!F235+[1]AG!F239</f>
        <v>21406.1</v>
      </c>
      <c r="G229" s="22">
        <f>'[1]Total BS+Secrete mii lei'!G235+[1]AG!G239</f>
        <v>25445.7</v>
      </c>
      <c r="H229" s="22">
        <f>'[1]Total BS+Secrete mii lei'!H235+[1]AG!H239</f>
        <v>25445.7</v>
      </c>
    </row>
    <row r="230" spans="1:8" ht="34.5" customHeight="1" x14ac:dyDescent="0.25">
      <c r="A230" s="17">
        <v>822430</v>
      </c>
      <c r="B230" s="24" t="s">
        <v>25</v>
      </c>
      <c r="C230" s="24"/>
      <c r="D230" s="24"/>
      <c r="E230" s="23" t="s">
        <v>24</v>
      </c>
      <c r="F230" s="22">
        <f>'[1]Total BS+Secrete mii lei'!F236+[1]AG!F240</f>
        <v>98.3</v>
      </c>
      <c r="G230" s="22">
        <f>'[1]Total BS+Secrete mii lei'!G236+[1]AG!G240</f>
        <v>98.3</v>
      </c>
      <c r="H230" s="22">
        <f>'[1]Total BS+Secrete mii lei'!H236+[1]AG!H240</f>
        <v>98.3</v>
      </c>
    </row>
    <row r="231" spans="1:8" ht="27.75" customHeight="1" x14ac:dyDescent="0.25">
      <c r="A231" s="17">
        <v>822490</v>
      </c>
      <c r="B231" s="24" t="s">
        <v>23</v>
      </c>
      <c r="C231" s="24"/>
      <c r="D231" s="24"/>
      <c r="E231" s="23" t="s">
        <v>22</v>
      </c>
      <c r="F231" s="22">
        <f>'[1]Total BS+Secrete mii lei'!F237+[1]AG!F241</f>
        <v>34913.4</v>
      </c>
      <c r="G231" s="22">
        <f>'[1]Total BS+Secrete mii lei'!G237+[1]AG!G241</f>
        <v>54419.9</v>
      </c>
      <c r="H231" s="22">
        <f>'[1]Total BS+Secrete mii lei'!H237+[1]AG!H241</f>
        <v>54419.9</v>
      </c>
    </row>
    <row r="232" spans="1:8" ht="33.75" customHeight="1" x14ac:dyDescent="0.25">
      <c r="A232" s="17">
        <v>822510</v>
      </c>
      <c r="B232" s="24" t="s">
        <v>21</v>
      </c>
      <c r="C232" s="24"/>
      <c r="D232" s="24"/>
      <c r="E232" s="23" t="s">
        <v>20</v>
      </c>
      <c r="F232" s="22">
        <f>'[1]Total BS+Secrete mii lei'!F238+[1]AG!F242</f>
        <v>13078.5</v>
      </c>
      <c r="G232" s="22">
        <f>'[1]Total BS+Secrete mii lei'!G238+[1]AG!G242</f>
        <v>14741</v>
      </c>
      <c r="H232" s="22">
        <f>'[1]Total BS+Secrete mii lei'!H238+[1]AG!H242</f>
        <v>14741</v>
      </c>
    </row>
    <row r="233" spans="1:8" ht="27.75" customHeight="1" x14ac:dyDescent="0.25">
      <c r="A233" s="17">
        <v>822520</v>
      </c>
      <c r="B233" s="24" t="s">
        <v>19</v>
      </c>
      <c r="C233" s="24"/>
      <c r="D233" s="24"/>
      <c r="E233" s="23" t="s">
        <v>18</v>
      </c>
      <c r="F233" s="22">
        <f>'[1]Total BS+Secrete mii lei'!F239+[1]AG!F243</f>
        <v>0</v>
      </c>
      <c r="G233" s="22">
        <f>'[1]Total BS+Secrete mii lei'!G239+[1]AG!G243</f>
        <v>0</v>
      </c>
      <c r="H233" s="22">
        <f>'[1]Total BS+Secrete mii lei'!H239+[1]AG!H243</f>
        <v>0</v>
      </c>
    </row>
    <row r="234" spans="1:8" ht="27.75" customHeight="1" x14ac:dyDescent="0.25">
      <c r="A234" s="17">
        <v>822530</v>
      </c>
      <c r="B234" s="24" t="s">
        <v>17</v>
      </c>
      <c r="C234" s="24"/>
      <c r="D234" s="24"/>
      <c r="E234" s="23" t="s">
        <v>16</v>
      </c>
      <c r="F234" s="22">
        <f>'[1]Total BS+Secrete mii lei'!F240+[1]AG!F244</f>
        <v>1509.7</v>
      </c>
      <c r="G234" s="22">
        <f>'[1]Total BS+Secrete mii lei'!G240+[1]AG!G244</f>
        <v>0</v>
      </c>
      <c r="H234" s="22">
        <f>'[1]Total BS+Secrete mii lei'!H240+[1]AG!H244</f>
        <v>0</v>
      </c>
    </row>
    <row r="235" spans="1:8" ht="27.75" customHeight="1" x14ac:dyDescent="0.25">
      <c r="A235" s="17">
        <v>822610</v>
      </c>
      <c r="B235" s="24" t="s">
        <v>15</v>
      </c>
      <c r="C235" s="24"/>
      <c r="D235" s="24"/>
      <c r="E235" s="23" t="s">
        <v>14</v>
      </c>
      <c r="F235" s="22">
        <f>'[1]Total BS+Secrete mii lei'!F241+[1]AG!F245</f>
        <v>144.80000000000001</v>
      </c>
      <c r="G235" s="22">
        <f>'[1]Total BS+Secrete mii lei'!G241+[1]AG!G245</f>
        <v>7532</v>
      </c>
      <c r="H235" s="22">
        <f>'[1]Total BS+Secrete mii lei'!H241+[1]AG!H245</f>
        <v>7532</v>
      </c>
    </row>
    <row r="236" spans="1:8" ht="45" customHeight="1" x14ac:dyDescent="0.25">
      <c r="A236" s="17">
        <v>822710</v>
      </c>
      <c r="B236" s="24" t="s">
        <v>13</v>
      </c>
      <c r="C236" s="24"/>
      <c r="D236" s="24"/>
      <c r="E236" s="23" t="s">
        <v>12</v>
      </c>
      <c r="F236" s="22">
        <f>'[1]Total BS+Secrete mii lei'!F242+[1]AG!F246</f>
        <v>165370.09999999998</v>
      </c>
      <c r="G236" s="22">
        <f>'[1]Total BS+Secrete mii lei'!G242+[1]AG!G246</f>
        <v>160222</v>
      </c>
      <c r="H236" s="22">
        <f>'[1]Total BS+Secrete mii lei'!H242+[1]AG!H246</f>
        <v>160222</v>
      </c>
    </row>
    <row r="237" spans="1:8" ht="27.75" customHeight="1" x14ac:dyDescent="0.25">
      <c r="A237" s="21">
        <v>822900</v>
      </c>
      <c r="B237" s="20" t="s">
        <v>11</v>
      </c>
      <c r="C237" s="20"/>
      <c r="D237" s="20"/>
      <c r="E237" s="19" t="s">
        <v>10</v>
      </c>
      <c r="F237" s="18">
        <f>'[1]Total BS+Secrete mii lei'!F243+[1]AG!F247</f>
        <v>2009273</v>
      </c>
      <c r="G237" s="18">
        <f>'[1]Total BS+Secrete mii lei'!G243+[1]AG!G247</f>
        <v>2004716.5</v>
      </c>
      <c r="H237" s="18">
        <f>'[1]Total BS+Secrete mii lei'!H243+[1]AG!H247</f>
        <v>2004716.5</v>
      </c>
    </row>
    <row r="238" spans="1:8" ht="125.25" customHeight="1" x14ac:dyDescent="0.25">
      <c r="A238" s="17"/>
      <c r="B238" s="16" t="s">
        <v>9</v>
      </c>
      <c r="C238" s="16"/>
      <c r="D238" s="16"/>
      <c r="E238" s="15" t="s">
        <v>8</v>
      </c>
      <c r="F238" s="14">
        <f>SUM(F187:F237)</f>
        <v>95437673.099999979</v>
      </c>
      <c r="G238" s="14">
        <f>SUM(G187:G237)</f>
        <v>107136409.40300001</v>
      </c>
      <c r="H238" s="14">
        <f>SUM(H187:H237)</f>
        <v>107136409.40000001</v>
      </c>
    </row>
    <row r="239" spans="1:8" ht="19.5" customHeight="1" x14ac:dyDescent="0.25">
      <c r="F239" s="7"/>
      <c r="G239" s="7"/>
      <c r="H239" s="7"/>
    </row>
    <row r="240" spans="1:8" ht="27.75" customHeight="1" x14ac:dyDescent="0.25">
      <c r="B240" s="13"/>
      <c r="C240" s="13"/>
      <c r="D240" s="13"/>
      <c r="E240" s="13"/>
      <c r="F240" s="13"/>
      <c r="G240" s="13"/>
      <c r="H240" s="13"/>
    </row>
    <row r="241" spans="1:8" ht="10.5" customHeight="1" x14ac:dyDescent="0.25">
      <c r="A241" s="12"/>
      <c r="B241" s="12"/>
      <c r="C241" s="12"/>
      <c r="D241" s="12"/>
      <c r="E241" s="12"/>
      <c r="F241" s="12"/>
      <c r="G241" s="12"/>
      <c r="H241" s="12"/>
    </row>
    <row r="242" spans="1:8" ht="27.75" customHeight="1" x14ac:dyDescent="0.25">
      <c r="A242" s="10"/>
      <c r="B242" s="8" t="s">
        <v>7</v>
      </c>
      <c r="C242" s="8"/>
      <c r="D242" s="8"/>
      <c r="E242" s="8"/>
      <c r="F242" s="1"/>
      <c r="G242" s="9" t="s">
        <v>6</v>
      </c>
      <c r="H242" s="9"/>
    </row>
    <row r="243" spans="1:8" ht="45.75" customHeight="1" x14ac:dyDescent="0.25">
      <c r="A243" s="10"/>
      <c r="B243" s="9" t="s">
        <v>5</v>
      </c>
      <c r="C243" s="9"/>
      <c r="D243" s="9"/>
      <c r="E243" s="9"/>
      <c r="F243" s="11"/>
      <c r="G243" s="9" t="s">
        <v>4</v>
      </c>
      <c r="H243" s="9"/>
    </row>
    <row r="244" spans="1:8" ht="47.25" customHeight="1" x14ac:dyDescent="0.25">
      <c r="A244" s="10"/>
      <c r="B244" s="9" t="s">
        <v>3</v>
      </c>
      <c r="C244" s="9"/>
      <c r="D244" s="9"/>
      <c r="E244" s="9"/>
      <c r="F244" s="1"/>
      <c r="G244" s="8" t="s">
        <v>2</v>
      </c>
      <c r="H244" s="8"/>
    </row>
    <row r="245" spans="1:8" ht="42.75" customHeight="1" x14ac:dyDescent="0.25">
      <c r="A245" s="10"/>
      <c r="B245" s="9" t="s">
        <v>1</v>
      </c>
      <c r="C245" s="9"/>
      <c r="D245" s="9"/>
      <c r="E245" s="9"/>
      <c r="F245" s="1"/>
      <c r="G245" s="8" t="s">
        <v>0</v>
      </c>
      <c r="H245" s="8"/>
    </row>
    <row r="246" spans="1:8" ht="27.75" customHeight="1" x14ac:dyDescent="0.25">
      <c r="F246" s="7"/>
      <c r="G246" s="7"/>
      <c r="H246" s="7"/>
    </row>
    <row r="247" spans="1:8" ht="27.75" customHeight="1" x14ac:dyDescent="0.25">
      <c r="F247" s="7"/>
      <c r="G247" s="7"/>
      <c r="H247" s="7"/>
    </row>
    <row r="248" spans="1:8" ht="27.75" customHeight="1" x14ac:dyDescent="0.25">
      <c r="F248" s="7"/>
      <c r="G248" s="7"/>
      <c r="H248" s="7"/>
    </row>
    <row r="249" spans="1:8" ht="27.75" customHeight="1" x14ac:dyDescent="0.25">
      <c r="F249" s="7"/>
      <c r="G249" s="7"/>
      <c r="H249" s="7"/>
    </row>
    <row r="250" spans="1:8" ht="27.75" customHeight="1" x14ac:dyDescent="0.25">
      <c r="F250" s="7"/>
      <c r="G250" s="7"/>
      <c r="H250" s="7"/>
    </row>
    <row r="251" spans="1:8" ht="27.75" customHeight="1" x14ac:dyDescent="0.25">
      <c r="F251" s="7"/>
      <c r="G251" s="7"/>
      <c r="H251" s="7"/>
    </row>
    <row r="252" spans="1:8" ht="27.75" customHeight="1" x14ac:dyDescent="0.25">
      <c r="F252" s="7"/>
      <c r="G252" s="7"/>
      <c r="H252" s="7"/>
    </row>
  </sheetData>
  <mergeCells count="251">
    <mergeCell ref="B203:D203"/>
    <mergeCell ref="B204:D204"/>
    <mergeCell ref="B205:D205"/>
    <mergeCell ref="B206:D206"/>
    <mergeCell ref="B207:D207"/>
    <mergeCell ref="B219:D219"/>
    <mergeCell ref="B220:D220"/>
    <mergeCell ref="B209:D209"/>
    <mergeCell ref="B210:D210"/>
    <mergeCell ref="B211:D211"/>
    <mergeCell ref="B212:D212"/>
    <mergeCell ref="B213:D213"/>
    <mergeCell ref="B214:D214"/>
    <mergeCell ref="A1:H1"/>
    <mergeCell ref="A4:H4"/>
    <mergeCell ref="B233:D233"/>
    <mergeCell ref="B234:D234"/>
    <mergeCell ref="B235:D235"/>
    <mergeCell ref="B236:D236"/>
    <mergeCell ref="B215:D215"/>
    <mergeCell ref="B216:D216"/>
    <mergeCell ref="B217:D217"/>
    <mergeCell ref="B218:D218"/>
    <mergeCell ref="B221:D221"/>
    <mergeCell ref="B222:D222"/>
    <mergeCell ref="B223:D223"/>
    <mergeCell ref="B224:D224"/>
    <mergeCell ref="B225:D225"/>
    <mergeCell ref="B226:D226"/>
    <mergeCell ref="B238:D238"/>
    <mergeCell ref="B227:D227"/>
    <mergeCell ref="B228:D228"/>
    <mergeCell ref="B229:D229"/>
    <mergeCell ref="B230:D230"/>
    <mergeCell ref="B231:D231"/>
    <mergeCell ref="B232:D232"/>
    <mergeCell ref="B237:D237"/>
    <mergeCell ref="B191:D191"/>
    <mergeCell ref="B192:D192"/>
    <mergeCell ref="B193:D193"/>
    <mergeCell ref="B194:D194"/>
    <mergeCell ref="B195:D195"/>
    <mergeCell ref="B196:D196"/>
    <mergeCell ref="B180:D180"/>
    <mergeCell ref="B181:D181"/>
    <mergeCell ref="A184:D184"/>
    <mergeCell ref="B208:D208"/>
    <mergeCell ref="B197:D197"/>
    <mergeCell ref="B198:D198"/>
    <mergeCell ref="B199:D199"/>
    <mergeCell ref="B200:D200"/>
    <mergeCell ref="B201:D201"/>
    <mergeCell ref="B202:D202"/>
    <mergeCell ref="B185:D185"/>
    <mergeCell ref="B186:D186"/>
    <mergeCell ref="B187:D187"/>
    <mergeCell ref="B188:D188"/>
    <mergeCell ref="B189:D189"/>
    <mergeCell ref="B190:D190"/>
    <mergeCell ref="B182:D182"/>
    <mergeCell ref="B183:D183"/>
    <mergeCell ref="B166:D166"/>
    <mergeCell ref="B167:D167"/>
    <mergeCell ref="B168:D168"/>
    <mergeCell ref="B169:D169"/>
    <mergeCell ref="B170:D170"/>
    <mergeCell ref="B171:D171"/>
    <mergeCell ref="B178:D178"/>
    <mergeCell ref="B179:D179"/>
    <mergeCell ref="B172:D172"/>
    <mergeCell ref="B173:D173"/>
    <mergeCell ref="B174:D174"/>
    <mergeCell ref="B175:D175"/>
    <mergeCell ref="B176:D176"/>
    <mergeCell ref="B177:D177"/>
    <mergeCell ref="B154:D154"/>
    <mergeCell ref="B155:D155"/>
    <mergeCell ref="B156:D156"/>
    <mergeCell ref="B157:D157"/>
    <mergeCell ref="B158:D158"/>
    <mergeCell ref="B159:D159"/>
    <mergeCell ref="B160:D160"/>
    <mergeCell ref="B161:D161"/>
    <mergeCell ref="B162:D162"/>
    <mergeCell ref="B163:D163"/>
    <mergeCell ref="B164:D164"/>
    <mergeCell ref="B165:D165"/>
    <mergeCell ref="B142:D142"/>
    <mergeCell ref="B143:D143"/>
    <mergeCell ref="B144:D144"/>
    <mergeCell ref="B145:D145"/>
    <mergeCell ref="B146:D146"/>
    <mergeCell ref="B147:D147"/>
    <mergeCell ref="B148:D148"/>
    <mergeCell ref="B149:D149"/>
    <mergeCell ref="B150:D150"/>
    <mergeCell ref="B151:D151"/>
    <mergeCell ref="B152:D152"/>
    <mergeCell ref="B153:D153"/>
    <mergeCell ref="B130:D130"/>
    <mergeCell ref="B131:D131"/>
    <mergeCell ref="B132:D132"/>
    <mergeCell ref="B133:D133"/>
    <mergeCell ref="B134:D134"/>
    <mergeCell ref="B135:D135"/>
    <mergeCell ref="B136:D136"/>
    <mergeCell ref="B137:D137"/>
    <mergeCell ref="B138:D138"/>
    <mergeCell ref="B139:D139"/>
    <mergeCell ref="B140:D140"/>
    <mergeCell ref="B141:D141"/>
    <mergeCell ref="B117:D117"/>
    <mergeCell ref="B118:D118"/>
    <mergeCell ref="B119:D119"/>
    <mergeCell ref="B120:D120"/>
    <mergeCell ref="B122:D122"/>
    <mergeCell ref="B123:D123"/>
    <mergeCell ref="B124:D124"/>
    <mergeCell ref="B125:D125"/>
    <mergeCell ref="B126:D126"/>
    <mergeCell ref="B127:D127"/>
    <mergeCell ref="B128:D128"/>
    <mergeCell ref="B129:D129"/>
    <mergeCell ref="B114:D114"/>
    <mergeCell ref="B115:D115"/>
    <mergeCell ref="A116:D116"/>
    <mergeCell ref="B121:D121"/>
    <mergeCell ref="B105:D105"/>
    <mergeCell ref="B106:D106"/>
    <mergeCell ref="B107:D107"/>
    <mergeCell ref="B108:D108"/>
    <mergeCell ref="B109:D109"/>
    <mergeCell ref="B110:D110"/>
    <mergeCell ref="B96:D96"/>
    <mergeCell ref="B97:D97"/>
    <mergeCell ref="B98:D98"/>
    <mergeCell ref="B111:D111"/>
    <mergeCell ref="B112:D112"/>
    <mergeCell ref="B113:D113"/>
    <mergeCell ref="B99:D99"/>
    <mergeCell ref="B100:D100"/>
    <mergeCell ref="B101:D101"/>
    <mergeCell ref="B102:D102"/>
    <mergeCell ref="B103:D103"/>
    <mergeCell ref="B104:D104"/>
    <mergeCell ref="B90:D90"/>
    <mergeCell ref="B94:D94"/>
    <mergeCell ref="B95:D95"/>
    <mergeCell ref="B87:D87"/>
    <mergeCell ref="B85:D85"/>
    <mergeCell ref="B84:D84"/>
    <mergeCell ref="B91:D91"/>
    <mergeCell ref="B92:D92"/>
    <mergeCell ref="B93:D93"/>
    <mergeCell ref="B72:D72"/>
    <mergeCell ref="B81:D81"/>
    <mergeCell ref="B83:D83"/>
    <mergeCell ref="B86:D86"/>
    <mergeCell ref="B88:D88"/>
    <mergeCell ref="B89:D89"/>
    <mergeCell ref="B82:D82"/>
    <mergeCell ref="B64:D64"/>
    <mergeCell ref="B65:D65"/>
    <mergeCell ref="B66:D66"/>
    <mergeCell ref="B67:D67"/>
    <mergeCell ref="B68:D68"/>
    <mergeCell ref="B69:D69"/>
    <mergeCell ref="B70:D70"/>
    <mergeCell ref="B71:D71"/>
    <mergeCell ref="B77:D77"/>
    <mergeCell ref="B78:D78"/>
    <mergeCell ref="B79:D79"/>
    <mergeCell ref="B80:D80"/>
    <mergeCell ref="B76:D76"/>
    <mergeCell ref="B75:D75"/>
    <mergeCell ref="B74:D74"/>
    <mergeCell ref="B73:D73"/>
    <mergeCell ref="B44:D44"/>
    <mergeCell ref="B45:D45"/>
    <mergeCell ref="B63:D63"/>
    <mergeCell ref="B52:D52"/>
    <mergeCell ref="B53:D53"/>
    <mergeCell ref="B54:D54"/>
    <mergeCell ref="B55:D55"/>
    <mergeCell ref="B56:D56"/>
    <mergeCell ref="B57:D57"/>
    <mergeCell ref="B60:D60"/>
    <mergeCell ref="B61:D61"/>
    <mergeCell ref="B62:D62"/>
    <mergeCell ref="B46:D46"/>
    <mergeCell ref="B47:D47"/>
    <mergeCell ref="B48:D48"/>
    <mergeCell ref="B49:D49"/>
    <mergeCell ref="B50:D50"/>
    <mergeCell ref="B51:D51"/>
    <mergeCell ref="B19:D19"/>
    <mergeCell ref="B20:D20"/>
    <mergeCell ref="B21:D21"/>
    <mergeCell ref="B16:D16"/>
    <mergeCell ref="B58:D58"/>
    <mergeCell ref="B59:D59"/>
    <mergeCell ref="B40:D40"/>
    <mergeCell ref="B41:D41"/>
    <mergeCell ref="B42:D42"/>
    <mergeCell ref="B43:D43"/>
    <mergeCell ref="H7:H8"/>
    <mergeCell ref="B9:D9"/>
    <mergeCell ref="B10:D10"/>
    <mergeCell ref="B11:D11"/>
    <mergeCell ref="A7:A8"/>
    <mergeCell ref="B7:D8"/>
    <mergeCell ref="E7:E8"/>
    <mergeCell ref="B26:D26"/>
    <mergeCell ref="B27:D27"/>
    <mergeCell ref="B15:D15"/>
    <mergeCell ref="B17:D17"/>
    <mergeCell ref="B18:D18"/>
    <mergeCell ref="A2:H2"/>
    <mergeCell ref="A3:H3"/>
    <mergeCell ref="A5:H6"/>
    <mergeCell ref="F7:F8"/>
    <mergeCell ref="G7:G8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12:D12"/>
    <mergeCell ref="B13:D13"/>
    <mergeCell ref="B14:D14"/>
    <mergeCell ref="B34:D34"/>
    <mergeCell ref="B35:D35"/>
    <mergeCell ref="B36:D36"/>
    <mergeCell ref="B22:D22"/>
    <mergeCell ref="B23:D23"/>
    <mergeCell ref="B24:D24"/>
    <mergeCell ref="B25:D25"/>
    <mergeCell ref="B240:H240"/>
    <mergeCell ref="A241:H241"/>
    <mergeCell ref="B242:E242"/>
    <mergeCell ref="B245:E245"/>
    <mergeCell ref="B244:E244"/>
    <mergeCell ref="B243:E243"/>
    <mergeCell ref="G242:H242"/>
    <mergeCell ref="G243:H243"/>
    <mergeCell ref="G244:H244"/>
    <mergeCell ref="G245:H245"/>
  </mergeCells>
  <pageMargins left="0.7" right="0.7" top="0.75" bottom="0.75" header="0.3" footer="0.3"/>
  <pageSetup paperSize="9" scale="62" fitToHeight="0" orientation="portrait" r:id="rId1"/>
  <rowBreaks count="6" manualBreakCount="6">
    <brk id="41" max="10" man="1"/>
    <brk id="77" max="10" man="1"/>
    <brk id="111" max="10" man="1"/>
    <brk id="145" max="10" man="1"/>
    <brk id="176" max="10" man="1"/>
    <brk id="212" max="1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FD1389-8945-4728-AC3D-E9783AE9A1C0}"/>
</file>

<file path=customXml/itemProps2.xml><?xml version="1.0" encoding="utf-8"?>
<ds:datastoreItem xmlns:ds="http://schemas.openxmlformats.org/officeDocument/2006/customXml" ds:itemID="{908EFFDC-B712-4073-A351-CF5E6DBE34DC}"/>
</file>

<file path=customXml/itemProps3.xml><?xml version="1.0" encoding="utf-8"?>
<ds:datastoreItem xmlns:ds="http://schemas.openxmlformats.org/officeDocument/2006/customXml" ds:itemID="{696AA152-792A-4CA6-A8D5-CB25BE660AF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F 13</vt:lpstr>
      <vt:lpstr>'F 13'!Область_печати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214.2022.Formular13</dc:title>
  <dc:creator>Belaia, Diana</dc:creator>
  <cp:lastModifiedBy>Belaia, Diana</cp:lastModifiedBy>
  <dcterms:created xsi:type="dcterms:W3CDTF">2022-05-23T05:44:11Z</dcterms:created>
  <dcterms:modified xsi:type="dcterms:W3CDTF">2022-05-23T05:46:25Z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